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domobility-my.sharepoint.com/personal/sami_ss_wahaibi_pdo_co_om/Documents/Desktop/"/>
    </mc:Choice>
  </mc:AlternateContent>
  <xr:revisionPtr revIDLastSave="0" documentId="10_ncr:8000_{CF29F420-9ECF-47B5-842C-E3023249A1D0}" xr6:coauthVersionLast="45" xr6:coauthVersionMax="45" xr10:uidLastSave="{00000000-0000-0000-0000-000000000000}"/>
  <bookViews>
    <workbookView xWindow="-110" yWindow="-110" windowWidth="19420" windowHeight="10420" tabRatio="598" activeTab="1" xr2:uid="{F66EB682-9D8F-4FF3-938B-0CBF39AEB6B1}"/>
  </bookViews>
  <sheets>
    <sheet name="Read me" sheetId="2" r:id="rId1"/>
    <sheet name="2- Checks" sheetId="4" r:id="rId2"/>
    <sheet name="Final L3 Report" sheetId="3" r:id="rId3"/>
  </sheets>
  <definedNames>
    <definedName name="mole_wt">#REF!</definedName>
    <definedName name="_xlnm.Print_Area" localSheetId="2">'Final L3 Report'!$B$12:$I$13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D8" i="3" l="1"/>
  <c r="G9" i="3"/>
  <c r="G10" i="3" l="1"/>
  <c r="E30" i="4" l="1"/>
  <c r="E23" i="4"/>
  <c r="E26" i="4"/>
  <c r="E12" i="4"/>
  <c r="E17" i="4"/>
  <c r="G11" i="3"/>
  <c r="G5" i="3"/>
  <c r="D11" i="3"/>
  <c r="D10" i="3"/>
  <c r="D9" i="3"/>
  <c r="E35" i="4" l="1"/>
  <c r="E9" i="4" l="1"/>
  <c r="E14" i="3" s="1"/>
  <c r="E21" i="4" l="1"/>
  <c r="F21" i="3" l="1"/>
  <c r="F20" i="3"/>
  <c r="F19" i="3"/>
  <c r="F18" i="3"/>
  <c r="F17" i="3"/>
  <c r="F16" i="3"/>
  <c r="F15" i="3"/>
  <c r="E21" i="3"/>
  <c r="E19" i="3"/>
  <c r="H19" i="3" s="1"/>
  <c r="E18" i="3"/>
  <c r="E17" i="3"/>
  <c r="H17" i="3" s="1"/>
  <c r="E15" i="3"/>
  <c r="H21" i="3" l="1"/>
  <c r="I21" i="3"/>
  <c r="H18" i="3"/>
  <c r="I18" i="3"/>
  <c r="I15" i="3"/>
  <c r="H15" i="3"/>
  <c r="I19" i="3"/>
  <c r="E16" i="3"/>
  <c r="H16" i="3" l="1"/>
  <c r="J16" i="3" s="1"/>
  <c r="I16" i="3"/>
  <c r="E20" i="3"/>
  <c r="F14" i="3"/>
  <c r="I20" i="3" l="1"/>
  <c r="H20" i="3"/>
  <c r="I14" i="3"/>
  <c r="H14" i="3"/>
  <c r="J15" i="3"/>
  <c r="J19" i="3"/>
  <c r="J18" i="3"/>
  <c r="J17" i="3"/>
  <c r="I17" i="3"/>
  <c r="H23" i="3" l="1"/>
  <c r="G25" i="3" s="1"/>
  <c r="J14" i="3"/>
  <c r="K14" i="3" s="1"/>
  <c r="K17" i="3"/>
  <c r="G2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 Sarhani, Abdul Hakeem MSE532</author>
  </authors>
  <commentList>
    <comment ref="C9" authorId="0" shapeId="0" xr:uid="{BA79E2E2-66B3-4445-ABF6-58A11BAC4A1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F7B789E6-0DA3-4F7A-BF37-E6B4E25C47BF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22" authorId="0" shapeId="0" xr:uid="{434AC34F-DFC4-4AA8-99F0-31F8D9842AFB}">
      <text/>
    </comment>
    <comment ref="C28" authorId="0" shapeId="0" xr:uid="{81859429-D3E3-4EFD-8194-A593E37EEF71}">
      <text/>
    </comment>
  </commentList>
</comments>
</file>

<file path=xl/sharedStrings.xml><?xml version="1.0" encoding="utf-8"?>
<sst xmlns="http://schemas.openxmlformats.org/spreadsheetml/2006/main" count="104" uniqueCount="83">
  <si>
    <t>High risk</t>
  </si>
  <si>
    <t>0-49%</t>
  </si>
  <si>
    <t>Med Risk</t>
  </si>
  <si>
    <t>50-84%</t>
  </si>
  <si>
    <t>Low risk</t>
  </si>
  <si>
    <t>85-100 %</t>
  </si>
  <si>
    <t>RAM</t>
  </si>
  <si>
    <t>Over all Risk</t>
  </si>
  <si>
    <t>%</t>
  </si>
  <si>
    <t xml:space="preserve">L3 Scoring </t>
  </si>
  <si>
    <t>Section scores</t>
  </si>
  <si>
    <t>Indivsual scores</t>
  </si>
  <si>
    <t>Mandatory action</t>
  </si>
  <si>
    <t xml:space="preserve">Scoring </t>
  </si>
  <si>
    <t xml:space="preserve">Comments </t>
  </si>
  <si>
    <t xml:space="preserve">Status </t>
  </si>
  <si>
    <t>No.</t>
  </si>
  <si>
    <t>* Verification of compliance to requirements and procedures in processes.</t>
  </si>
  <si>
    <t>Name &amp; Ref. Ind.</t>
  </si>
  <si>
    <t>Area Supervisor:</t>
  </si>
  <si>
    <t>Inspection Team:</t>
  </si>
  <si>
    <t>Contractor Name:</t>
  </si>
  <si>
    <t>Inspection Location:</t>
  </si>
  <si>
    <t xml:space="preserve">Inspection Date: </t>
  </si>
  <si>
    <t>Scope:</t>
  </si>
  <si>
    <t>Related Document:</t>
  </si>
  <si>
    <t xml:space="preserve">Inspector (Lead): </t>
  </si>
  <si>
    <t>Inspection Title:</t>
  </si>
  <si>
    <t>NO</t>
  </si>
  <si>
    <t>YES</t>
  </si>
  <si>
    <t>No IVMS critical event reported in last 12 months</t>
  </si>
  <si>
    <t>STATUS</t>
  </si>
  <si>
    <t>YES/NO</t>
  </si>
  <si>
    <t>How / What to check</t>
  </si>
  <si>
    <t xml:space="preserve">Assurance on </t>
  </si>
  <si>
    <t>Sr No.</t>
  </si>
  <si>
    <t>L3 Score</t>
  </si>
  <si>
    <t>SCORE</t>
  </si>
  <si>
    <t>Is Housekeeping maintained?</t>
  </si>
  <si>
    <t>Proper housekeeping implemented and followed at work-location?</t>
  </si>
  <si>
    <t xml:space="preserve">	Unwanted items kept in designated area.</t>
  </si>
  <si>
    <t>Requirement</t>
  </si>
  <si>
    <t>SP-1237 Management of ionizing radiation - Level 3 Assurance (Inspection)</t>
  </si>
  <si>
    <t>Radiation workers and drivers has adequately trained and able to explain the dangers of work they are assigned to?</t>
  </si>
  <si>
    <t>Minimum of two qualified radiological workers allowed to carry out operations involving ionising radiation?</t>
  </si>
  <si>
    <t>Randomly select different workers (3 Sample) &amp; ensure their understanding on  safe work practices, radiation protection, detection &amp; measurement at site?</t>
  </si>
  <si>
    <t>Workers are fully aware of the potential hazards arising from work site activities</t>
  </si>
  <si>
    <t>All radiological work shall be carried out under an approved Permit to Work System?</t>
  </si>
  <si>
    <t>All personnel demonstrate adequate knowledge of safe work practices, in adherence to the conditions of the PTW requirements at site?</t>
  </si>
  <si>
    <t>Radiation protection arrangements and control implemented?</t>
  </si>
  <si>
    <t>TBT has been conducted and emergency procedure covered?</t>
  </si>
  <si>
    <t>Monitoring compliance with this Specification for the storage, transport and use of radioactive sources at all worksites?</t>
  </si>
  <si>
    <t>Radioactive materials utilized by contractor or sub-contractor are   monitored at work-place by Radiation Protection Supervisors?</t>
  </si>
  <si>
    <t>Monitoring of all workers exposed to ionising radiation, to ensure that they perform their assigned work without endangering themselves, and the environment?</t>
  </si>
  <si>
    <t xml:space="preserve">Radiation tools &amp; equipment are fit for use and has been properly controlled and calibrated? </t>
  </si>
  <si>
    <t>Radiation tools and equipment are calibrated with valid certificates provided to those exposed to ionizing radiation at worksite?</t>
  </si>
  <si>
    <t>Calibration of instruments must be conducted every 12 months, Check from the date of the test?</t>
  </si>
  <si>
    <t>All employees are fully aware of emergency procedures to deal with all kind of emergencies (loss, theft, fire, explosion, etc.) when occurred?</t>
  </si>
  <si>
    <t>Personal protective equipment available and worn appropriately?</t>
  </si>
  <si>
    <t>Areas used to work or store radioactive materials are free of clutter, properly contained, and labeled.?</t>
  </si>
  <si>
    <t>Radioactive materials stored in designated area?</t>
  </si>
  <si>
    <t>Radioactive materials properly stored , secured and labelled?</t>
  </si>
  <si>
    <t>Randomly select different workers (3 Sample) &amp; ensure they  have sufficient experience, confidence their understanding on  (loss, theft, fire, explosion, etc.) Responsibility and procedure?</t>
  </si>
  <si>
    <t>PTW available and folloowed?</t>
  </si>
  <si>
    <t>Workers reporting all incidents involving radioactive materials and aware of reporting system methods?</t>
  </si>
  <si>
    <t>Emergency procedures and phone numbers clearly posted and followed?</t>
  </si>
  <si>
    <t xml:space="preserve">	Radioactive waste material are well maintained and disposed of in accordance with the requirements of SP-1009 “Waste Management".</t>
  </si>
  <si>
    <t xml:space="preserve">SP-1237 Management of ionizing radiation </t>
  </si>
  <si>
    <t>Correct PPEs are available and used correctly?depending on the job and be included in the Job HSE Plan.</t>
  </si>
  <si>
    <t>All Radiological work shall be carried out under an approved Permit to Work System?</t>
  </si>
  <si>
    <t>Non compliance to 1 critical requirement</t>
  </si>
  <si>
    <t>CP-112, SP-1237 Management of ionizing radiation, SP-1009 “Waste Management, SP-1170 Naturally Occurring Radioactive Material (NORM) Management Specification.</t>
  </si>
  <si>
    <r>
      <rPr>
        <b/>
        <sz val="11"/>
        <rFont val="Arial"/>
        <family val="2"/>
      </rPr>
      <t xml:space="preserve">To check: </t>
    </r>
    <r>
      <rPr>
        <sz val="11"/>
        <rFont val="Arial"/>
        <family val="2"/>
      </rPr>
      <t xml:space="preserve">All PDO, Contractors and Sub-Contractors activities involving ionising radiation and outlines the requirements to be fulfilled and •	Adhere to PDO/ (contractor) Radiation procedures and any documents related to it.
</t>
    </r>
  </si>
  <si>
    <t>Audible alarms (bleepers) carried during the entire period exposing to high output sources.?</t>
  </si>
  <si>
    <t xml:space="preserve">Completed Job HSE Plan i.e. a written risk assessment available in site and Radiography Certificate and sketch of controlled areas?  </t>
  </si>
  <si>
    <t>Are there adequate warning signs and pennants (Arabic/English)? And do the warning signs show name of RPS?</t>
  </si>
  <si>
    <t>Are numbers and type of sources as per the Source Register</t>
  </si>
  <si>
    <t>Is there a list of all approved key holders</t>
  </si>
  <si>
    <t>Are there signs of RT work at the store and not in designated areas e.g. pallets, spools etc</t>
  </si>
  <si>
    <t>TLD’s being worn</t>
  </si>
  <si>
    <t>TLD’s named or numbered</t>
  </si>
  <si>
    <t>Radiation Safety Manual and Procedures available (RT and X-ray)</t>
  </si>
  <si>
    <t>Contract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</si>
</sst>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DE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1" fillId="0" borderId="0" xfId="1"/>
    <xf numFmtId="0" fontId="8" fillId="0" borderId="0" xfId="1" applyFont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/>
      <protection locked="0"/>
    </xf>
    <xf numFmtId="0" fontId="6" fillId="0" borderId="16" xfId="1" applyFont="1" applyBorder="1" applyAlignment="1" applyProtection="1">
      <alignment vertical="center"/>
      <protection locked="0"/>
    </xf>
    <xf numFmtId="0" fontId="7" fillId="0" borderId="46" xfId="1" applyFont="1" applyBorder="1" applyAlignment="1" applyProtection="1">
      <alignment vertical="center"/>
      <protection locked="0"/>
    </xf>
    <xf numFmtId="0" fontId="6" fillId="0" borderId="46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vertical="center"/>
      <protection locked="0"/>
    </xf>
    <xf numFmtId="0" fontId="10" fillId="0" borderId="0" xfId="1" applyFont="1" applyProtection="1">
      <protection locked="0"/>
    </xf>
    <xf numFmtId="0" fontId="1" fillId="0" borderId="0" xfId="1" applyAlignment="1" applyProtection="1">
      <protection locked="0"/>
    </xf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1" fillId="0" borderId="29" xfId="1" applyBorder="1" applyProtection="1">
      <protection locked="0"/>
    </xf>
    <xf numFmtId="0" fontId="1" fillId="0" borderId="19" xfId="1" applyBorder="1" applyProtection="1">
      <protection locked="0"/>
    </xf>
    <xf numFmtId="0" fontId="16" fillId="0" borderId="0" xfId="1" applyFont="1" applyProtection="1">
      <protection locked="0"/>
    </xf>
    <xf numFmtId="0" fontId="12" fillId="12" borderId="5" xfId="1" applyFont="1" applyFill="1" applyBorder="1" applyAlignment="1" applyProtection="1">
      <alignment vertical="center" wrapText="1"/>
      <protection locked="0"/>
    </xf>
    <xf numFmtId="0" fontId="1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6" fillId="0" borderId="32" xfId="1" applyFont="1" applyBorder="1" applyAlignment="1" applyProtection="1">
      <alignment vertical="center"/>
      <protection locked="0"/>
    </xf>
    <xf numFmtId="0" fontId="12" fillId="12" borderId="8" xfId="1" applyFont="1" applyFill="1" applyBorder="1" applyAlignment="1" applyProtection="1">
      <alignment vertical="center" wrapText="1"/>
      <protection locked="0"/>
    </xf>
    <xf numFmtId="0" fontId="12" fillId="12" borderId="2" xfId="1" applyFont="1" applyFill="1" applyBorder="1" applyAlignment="1" applyProtection="1">
      <alignment vertical="center" wrapText="1"/>
      <protection locked="0"/>
    </xf>
    <xf numFmtId="0" fontId="7" fillId="0" borderId="14" xfId="1" applyFont="1" applyBorder="1" applyAlignment="1" applyProtection="1">
      <alignment vertical="center"/>
    </xf>
    <xf numFmtId="0" fontId="7" fillId="0" borderId="13" xfId="1" applyFont="1" applyBorder="1" applyAlignment="1" applyProtection="1">
      <alignment vertical="center"/>
    </xf>
    <xf numFmtId="0" fontId="7" fillId="0" borderId="12" xfId="1" applyFont="1" applyBorder="1" applyAlignment="1" applyProtection="1">
      <alignment vertical="center"/>
    </xf>
    <xf numFmtId="0" fontId="7" fillId="0" borderId="45" xfId="1" applyFont="1" applyBorder="1" applyAlignment="1" applyProtection="1">
      <alignment vertical="center"/>
    </xf>
    <xf numFmtId="0" fontId="15" fillId="13" borderId="10" xfId="1" applyFont="1" applyFill="1" applyBorder="1" applyProtection="1"/>
    <xf numFmtId="0" fontId="15" fillId="13" borderId="37" xfId="1" applyFont="1" applyFill="1" applyBorder="1" applyAlignment="1" applyProtection="1"/>
    <xf numFmtId="0" fontId="15" fillId="13" borderId="37" xfId="1" applyFont="1" applyFill="1" applyBorder="1" applyProtection="1"/>
    <xf numFmtId="0" fontId="15" fillId="12" borderId="37" xfId="1" applyFont="1" applyFill="1" applyBorder="1" applyProtection="1"/>
    <xf numFmtId="0" fontId="15" fillId="13" borderId="11" xfId="1" applyFont="1" applyFill="1" applyBorder="1" applyProtection="1"/>
    <xf numFmtId="0" fontId="1" fillId="6" borderId="8" xfId="1" applyFont="1" applyFill="1" applyBorder="1" applyAlignment="1" applyProtection="1">
      <alignment vertical="center" wrapText="1"/>
    </xf>
    <xf numFmtId="0" fontId="1" fillId="6" borderId="5" xfId="1" applyFont="1" applyFill="1" applyBorder="1" applyAlignment="1" applyProtection="1">
      <alignment vertical="center" wrapText="1"/>
    </xf>
    <xf numFmtId="0" fontId="1" fillId="6" borderId="2" xfId="1" applyFont="1" applyFill="1" applyBorder="1" applyAlignment="1" applyProtection="1">
      <alignment vertical="center" wrapText="1"/>
    </xf>
    <xf numFmtId="0" fontId="1" fillId="13" borderId="8" xfId="1" applyFont="1" applyFill="1" applyBorder="1" applyAlignment="1" applyProtection="1">
      <alignment vertical="center" wrapText="1"/>
    </xf>
    <xf numFmtId="0" fontId="1" fillId="13" borderId="5" xfId="1" applyFont="1" applyFill="1" applyBorder="1" applyAlignment="1" applyProtection="1">
      <alignment vertical="center" wrapText="1"/>
    </xf>
    <xf numFmtId="0" fontId="1" fillId="13" borderId="2" xfId="1" applyFont="1" applyFill="1" applyBorder="1" applyAlignment="1" applyProtection="1">
      <alignment vertical="center" wrapText="1"/>
    </xf>
    <xf numFmtId="0" fontId="1" fillId="6" borderId="8" xfId="1" applyFont="1" applyFill="1" applyBorder="1" applyAlignment="1" applyProtection="1">
      <alignment horizontal="left" vertical="center" wrapText="1"/>
    </xf>
    <xf numFmtId="0" fontId="1" fillId="6" borderId="5" xfId="1" applyFont="1" applyFill="1" applyBorder="1" applyAlignment="1" applyProtection="1">
      <alignment horizontal="left" vertical="center" wrapText="1"/>
    </xf>
    <xf numFmtId="0" fontId="1" fillId="6" borderId="2" xfId="1" applyFont="1" applyFill="1" applyBorder="1" applyAlignment="1" applyProtection="1">
      <alignment horizontal="left" vertical="center" wrapText="1"/>
    </xf>
    <xf numFmtId="0" fontId="2" fillId="0" borderId="0" xfId="1" applyFont="1" applyBorder="1" applyProtection="1"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10" fillId="13" borderId="38" xfId="1" applyFont="1" applyFill="1" applyBorder="1" applyAlignment="1" applyProtection="1">
      <alignment horizontal="center" vertical="center"/>
    </xf>
    <xf numFmtId="0" fontId="10" fillId="13" borderId="18" xfId="1" applyFont="1" applyFill="1" applyBorder="1" applyAlignment="1" applyProtection="1">
      <alignment horizontal="center" vertical="center"/>
    </xf>
    <xf numFmtId="0" fontId="10" fillId="13" borderId="15" xfId="1" applyFont="1" applyFill="1" applyBorder="1" applyAlignment="1" applyProtection="1">
      <alignment horizontal="center" vertical="center"/>
    </xf>
    <xf numFmtId="0" fontId="13" fillId="13" borderId="8" xfId="1" applyFont="1" applyFill="1" applyBorder="1" applyAlignment="1" applyProtection="1">
      <alignment vertical="center" wrapText="1"/>
    </xf>
    <xf numFmtId="0" fontId="13" fillId="13" borderId="5" xfId="1" applyFont="1" applyFill="1" applyBorder="1" applyAlignment="1" applyProtection="1">
      <alignment vertical="center" wrapText="1"/>
    </xf>
    <xf numFmtId="0" fontId="13" fillId="13" borderId="2" xfId="1" applyFont="1" applyFill="1" applyBorder="1" applyAlignment="1" applyProtection="1">
      <alignment vertical="center" wrapText="1"/>
    </xf>
    <xf numFmtId="0" fontId="11" fillId="13" borderId="8" xfId="1" applyFont="1" applyFill="1" applyBorder="1" applyAlignment="1" applyProtection="1">
      <alignment horizontal="center" vertical="center" wrapText="1"/>
    </xf>
    <xf numFmtId="0" fontId="11" fillId="13" borderId="5" xfId="1" applyFont="1" applyFill="1" applyBorder="1" applyAlignment="1" applyProtection="1">
      <alignment horizontal="center" vertical="center" wrapText="1"/>
    </xf>
    <xf numFmtId="0" fontId="11" fillId="13" borderId="2" xfId="1" applyFont="1" applyFill="1" applyBorder="1" applyAlignment="1" applyProtection="1">
      <alignment horizontal="center" vertical="center" wrapText="1"/>
    </xf>
    <xf numFmtId="0" fontId="11" fillId="13" borderId="7" xfId="1" applyFont="1" applyFill="1" applyBorder="1" applyAlignment="1" applyProtection="1">
      <alignment horizontal="center" vertical="center" wrapText="1"/>
      <protection locked="0"/>
    </xf>
    <xf numFmtId="0" fontId="11" fillId="13" borderId="4" xfId="1" applyFont="1" applyFill="1" applyBorder="1" applyAlignment="1" applyProtection="1">
      <alignment horizontal="center" vertical="center" wrapText="1"/>
      <protection locked="0"/>
    </xf>
    <xf numFmtId="0" fontId="11" fillId="13" borderId="1" xfId="1" applyFont="1" applyFill="1" applyBorder="1" applyAlignment="1" applyProtection="1">
      <alignment horizontal="center" vertical="center" wrapText="1"/>
      <protection locked="0"/>
    </xf>
    <xf numFmtId="0" fontId="13" fillId="6" borderId="49" xfId="1" applyFont="1" applyFill="1" applyBorder="1" applyAlignment="1" applyProtection="1">
      <alignment horizontal="left" vertical="center" wrapText="1"/>
    </xf>
    <xf numFmtId="0" fontId="13" fillId="6" borderId="39" xfId="1" applyFont="1" applyFill="1" applyBorder="1" applyAlignment="1" applyProtection="1">
      <alignment horizontal="left" vertical="center" wrapText="1"/>
    </xf>
    <xf numFmtId="0" fontId="13" fillId="6" borderId="52" xfId="1" applyFont="1" applyFill="1" applyBorder="1" applyAlignment="1" applyProtection="1">
      <alignment horizontal="left" vertical="center" wrapText="1"/>
    </xf>
    <xf numFmtId="0" fontId="14" fillId="4" borderId="38" xfId="1" applyFont="1" applyFill="1" applyBorder="1" applyAlignment="1" applyProtection="1">
      <alignment horizontal="center" vertical="center"/>
    </xf>
    <xf numFmtId="0" fontId="14" fillId="4" borderId="18" xfId="1" applyFont="1" applyFill="1" applyBorder="1" applyAlignment="1" applyProtection="1">
      <alignment horizontal="center" vertical="center"/>
    </xf>
    <xf numFmtId="0" fontId="14" fillId="4" borderId="15" xfId="1" applyFont="1" applyFill="1" applyBorder="1" applyAlignment="1" applyProtection="1">
      <alignment horizontal="center" vertical="center"/>
    </xf>
    <xf numFmtId="0" fontId="11" fillId="6" borderId="8" xfId="1" applyFont="1" applyFill="1" applyBorder="1" applyAlignment="1" applyProtection="1">
      <alignment horizontal="center" vertical="center" wrapText="1"/>
    </xf>
    <xf numFmtId="0" fontId="11" fillId="6" borderId="5" xfId="1" applyFont="1" applyFill="1" applyBorder="1" applyAlignment="1" applyProtection="1">
      <alignment horizontal="center" vertical="center" wrapText="1"/>
    </xf>
    <xf numFmtId="0" fontId="11" fillId="6" borderId="2" xfId="1" applyFont="1" applyFill="1" applyBorder="1" applyAlignment="1" applyProtection="1">
      <alignment horizontal="center" vertical="center" wrapText="1"/>
    </xf>
    <xf numFmtId="0" fontId="11" fillId="6" borderId="50" xfId="1" applyFont="1" applyFill="1" applyBorder="1" applyAlignment="1" applyProtection="1">
      <alignment horizontal="center" vertical="center" wrapText="1"/>
      <protection locked="0"/>
    </xf>
    <xf numFmtId="0" fontId="11" fillId="6" borderId="51" xfId="1" applyFont="1" applyFill="1" applyBorder="1" applyAlignment="1" applyProtection="1">
      <alignment horizontal="center" vertical="center" wrapText="1"/>
      <protection locked="0"/>
    </xf>
    <xf numFmtId="0" fontId="11" fillId="6" borderId="53" xfId="1" applyFont="1" applyFill="1" applyBorder="1" applyAlignment="1" applyProtection="1">
      <alignment horizontal="center" vertical="center" wrapText="1"/>
      <protection locked="0"/>
    </xf>
    <xf numFmtId="0" fontId="13" fillId="13" borderId="49" xfId="1" applyFont="1" applyFill="1" applyBorder="1" applyAlignment="1" applyProtection="1">
      <alignment horizontal="left" vertical="center" wrapText="1"/>
    </xf>
    <xf numFmtId="0" fontId="13" fillId="13" borderId="39" xfId="1" applyFont="1" applyFill="1" applyBorder="1" applyAlignment="1" applyProtection="1">
      <alignment horizontal="left" vertical="center" wrapText="1"/>
    </xf>
    <xf numFmtId="0" fontId="13" fillId="13" borderId="52" xfId="1" applyFont="1" applyFill="1" applyBorder="1" applyAlignment="1" applyProtection="1">
      <alignment horizontal="left" vertical="center" wrapText="1"/>
    </xf>
    <xf numFmtId="0" fontId="11" fillId="13" borderId="50" xfId="1" applyFont="1" applyFill="1" applyBorder="1" applyAlignment="1" applyProtection="1">
      <alignment horizontal="center" vertical="center" wrapText="1"/>
      <protection locked="0"/>
    </xf>
    <xf numFmtId="0" fontId="11" fillId="13" borderId="51" xfId="1" applyFont="1" applyFill="1" applyBorder="1" applyAlignment="1" applyProtection="1">
      <alignment horizontal="center" vertical="center" wrapText="1"/>
      <protection locked="0"/>
    </xf>
    <xf numFmtId="0" fontId="11" fillId="13" borderId="53" xfId="1" applyFont="1" applyFill="1" applyBorder="1" applyAlignment="1" applyProtection="1">
      <alignment horizontal="center" vertical="center" wrapText="1"/>
      <protection locked="0"/>
    </xf>
    <xf numFmtId="0" fontId="10" fillId="6" borderId="9" xfId="1" applyFont="1" applyFill="1" applyBorder="1" applyAlignment="1" applyProtection="1">
      <alignment horizontal="center" vertical="center"/>
    </xf>
    <xf numFmtId="0" fontId="10" fillId="6" borderId="6" xfId="1" applyFont="1" applyFill="1" applyBorder="1" applyAlignment="1" applyProtection="1">
      <alignment horizontal="center" vertical="center"/>
    </xf>
    <xf numFmtId="0" fontId="10" fillId="6" borderId="3" xfId="1" applyFont="1" applyFill="1" applyBorder="1" applyAlignment="1" applyProtection="1">
      <alignment horizontal="center" vertical="center"/>
    </xf>
    <xf numFmtId="0" fontId="11" fillId="6" borderId="44" xfId="1" applyFont="1" applyFill="1" applyBorder="1" applyAlignment="1" applyProtection="1">
      <alignment horizontal="center" vertical="center" wrapText="1"/>
    </xf>
    <xf numFmtId="0" fontId="7" fillId="0" borderId="38" xfId="1" applyFont="1" applyBorder="1" applyAlignment="1" applyProtection="1">
      <alignment horizontal="center" vertical="center" wrapText="1"/>
    </xf>
    <xf numFmtId="0" fontId="7" fillId="0" borderId="18" xfId="1" applyFont="1" applyBorder="1" applyAlignment="1" applyProtection="1">
      <alignment horizontal="center" vertical="center" wrapText="1"/>
    </xf>
    <xf numFmtId="0" fontId="7" fillId="0" borderId="15" xfId="1" applyFont="1" applyBorder="1" applyAlignment="1" applyProtection="1">
      <alignment horizontal="center" vertical="center" wrapText="1"/>
    </xf>
    <xf numFmtId="0" fontId="13" fillId="6" borderId="49" xfId="1" applyFont="1" applyFill="1" applyBorder="1" applyAlignment="1" applyProtection="1">
      <alignment horizontal="center" vertical="center" wrapText="1"/>
    </xf>
    <xf numFmtId="0" fontId="13" fillId="6" borderId="39" xfId="1" applyFont="1" applyFill="1" applyBorder="1" applyAlignment="1" applyProtection="1">
      <alignment horizontal="center" vertical="center" wrapText="1"/>
    </xf>
    <xf numFmtId="0" fontId="13" fillId="6" borderId="52" xfId="1" applyFont="1" applyFill="1" applyBorder="1" applyAlignment="1" applyProtection="1">
      <alignment horizontal="center" vertical="center" wrapText="1"/>
    </xf>
    <xf numFmtId="0" fontId="10" fillId="6" borderId="38" xfId="1" applyFont="1" applyFill="1" applyBorder="1" applyAlignment="1" applyProtection="1">
      <alignment horizontal="center" vertical="center"/>
    </xf>
    <xf numFmtId="0" fontId="10" fillId="6" borderId="18" xfId="1" applyFont="1" applyFill="1" applyBorder="1" applyAlignment="1" applyProtection="1">
      <alignment horizontal="center" vertical="center"/>
    </xf>
    <xf numFmtId="0" fontId="10" fillId="6" borderId="15" xfId="1" applyFont="1" applyFill="1" applyBorder="1" applyAlignment="1" applyProtection="1">
      <alignment horizontal="center" vertical="center"/>
    </xf>
    <xf numFmtId="0" fontId="10" fillId="13" borderId="9" xfId="1" applyFont="1" applyFill="1" applyBorder="1" applyAlignment="1" applyProtection="1">
      <alignment horizontal="center" vertical="center"/>
    </xf>
    <xf numFmtId="0" fontId="10" fillId="13" borderId="3" xfId="1" applyFont="1" applyFill="1" applyBorder="1" applyAlignment="1" applyProtection="1">
      <alignment horizontal="center" vertical="center"/>
    </xf>
    <xf numFmtId="0" fontId="11" fillId="13" borderId="44" xfId="1" applyFont="1" applyFill="1" applyBorder="1" applyAlignment="1" applyProtection="1">
      <alignment horizontal="center" vertical="center" wrapText="1"/>
    </xf>
    <xf numFmtId="0" fontId="10" fillId="13" borderId="6" xfId="1" applyFont="1" applyFill="1" applyBorder="1" applyAlignment="1" applyProtection="1">
      <alignment horizontal="center" vertical="center"/>
    </xf>
    <xf numFmtId="0" fontId="14" fillId="4" borderId="9" xfId="1" applyFont="1" applyFill="1" applyBorder="1" applyAlignment="1" applyProtection="1">
      <alignment horizontal="center" vertical="center"/>
    </xf>
    <xf numFmtId="0" fontId="14" fillId="4" borderId="6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center" vertical="center"/>
    </xf>
    <xf numFmtId="0" fontId="9" fillId="11" borderId="36" xfId="1" applyFont="1" applyFill="1" applyBorder="1" applyAlignment="1" applyProtection="1">
      <alignment horizontal="center" vertical="center" wrapText="1"/>
    </xf>
    <xf numFmtId="0" fontId="9" fillId="11" borderId="35" xfId="1" applyFont="1" applyFill="1" applyBorder="1" applyAlignment="1" applyProtection="1">
      <alignment horizontal="center" vertical="center" wrapText="1"/>
    </xf>
    <xf numFmtId="0" fontId="9" fillId="11" borderId="34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top"/>
    </xf>
    <xf numFmtId="0" fontId="9" fillId="11" borderId="33" xfId="1" applyFont="1" applyFill="1" applyBorder="1" applyAlignment="1" applyProtection="1">
      <alignment horizontal="center" vertical="center" wrapText="1"/>
    </xf>
    <xf numFmtId="0" fontId="9" fillId="11" borderId="32" xfId="1" applyFont="1" applyFill="1" applyBorder="1" applyAlignment="1" applyProtection="1">
      <alignment horizontal="center" vertical="center" wrapText="1"/>
    </xf>
    <xf numFmtId="0" fontId="9" fillId="11" borderId="31" xfId="1" applyFont="1" applyFill="1" applyBorder="1" applyAlignment="1" applyProtection="1">
      <alignment horizontal="center" vertical="center" wrapText="1"/>
    </xf>
    <xf numFmtId="0" fontId="8" fillId="10" borderId="0" xfId="1" applyFont="1" applyFill="1" applyAlignment="1" applyProtection="1">
      <alignment horizontal="left" vertical="center" wrapText="1"/>
    </xf>
    <xf numFmtId="0" fontId="7" fillId="9" borderId="9" xfId="1" applyFont="1" applyFill="1" applyBorder="1" applyAlignment="1" applyProtection="1">
      <alignment vertical="center"/>
    </xf>
    <xf numFmtId="0" fontId="3" fillId="9" borderId="30" xfId="1" applyFont="1" applyFill="1" applyBorder="1" applyAlignment="1" applyProtection="1">
      <alignment horizontal="center" vertical="center"/>
    </xf>
    <xf numFmtId="0" fontId="2" fillId="9" borderId="29" xfId="1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vertical="center"/>
    </xf>
    <xf numFmtId="0" fontId="6" fillId="3" borderId="30" xfId="1" applyFont="1" applyFill="1" applyBorder="1" applyAlignment="1" applyProtection="1">
      <alignment horizontal="center" vertical="center"/>
    </xf>
    <xf numFmtId="0" fontId="6" fillId="3" borderId="29" xfId="1" applyFont="1" applyFill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left" vertical="top"/>
    </xf>
    <xf numFmtId="0" fontId="7" fillId="0" borderId="6" xfId="1" applyFont="1" applyBorder="1" applyAlignment="1" applyProtection="1">
      <alignment vertical="center"/>
    </xf>
    <xf numFmtId="0" fontId="7" fillId="0" borderId="21" xfId="1" applyFont="1" applyBorder="1" applyAlignment="1" applyProtection="1">
      <alignment horizontal="left" vertical="center"/>
    </xf>
    <xf numFmtId="0" fontId="2" fillId="0" borderId="28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/>
    </xf>
    <xf numFmtId="0" fontId="2" fillId="0" borderId="20" xfId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center" vertical="center"/>
    </xf>
    <xf numFmtId="0" fontId="7" fillId="0" borderId="18" xfId="1" applyFont="1" applyBorder="1" applyAlignment="1" applyProtection="1">
      <alignment horizontal="left" vertical="center"/>
    </xf>
    <xf numFmtId="0" fontId="2" fillId="0" borderId="26" xfId="1" applyFont="1" applyBorder="1" applyAlignment="1" applyProtection="1">
      <alignment horizontal="left" vertical="center"/>
    </xf>
    <xf numFmtId="0" fontId="2" fillId="0" borderId="25" xfId="1" applyFont="1" applyBorder="1" applyAlignment="1" applyProtection="1">
      <alignment horizontal="left" vertical="center"/>
    </xf>
    <xf numFmtId="0" fontId="7" fillId="0" borderId="24" xfId="1" applyFont="1" applyBorder="1" applyAlignment="1" applyProtection="1">
      <alignment horizontal="left" vertical="center"/>
    </xf>
    <xf numFmtId="0" fontId="2" fillId="0" borderId="23" xfId="1" applyFont="1" applyBorder="1" applyAlignment="1" applyProtection="1">
      <alignment horizontal="left" vertical="center"/>
    </xf>
    <xf numFmtId="0" fontId="2" fillId="0" borderId="22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vertical="center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7" fillId="0" borderId="18" xfId="1" applyFont="1" applyBorder="1" applyAlignment="1" applyProtection="1">
      <alignment vertical="center"/>
    </xf>
    <xf numFmtId="0" fontId="7" fillId="0" borderId="3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7" fillId="0" borderId="15" xfId="1" applyFont="1" applyBorder="1" applyAlignment="1" applyProtection="1">
      <alignment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/>
    </xf>
    <xf numFmtId="0" fontId="3" fillId="8" borderId="41" xfId="1" applyFont="1" applyFill="1" applyBorder="1" applyAlignment="1" applyProtection="1">
      <alignment horizontal="center" vertical="center"/>
    </xf>
    <xf numFmtId="0" fontId="3" fillId="8" borderId="40" xfId="1" applyFont="1" applyFill="1" applyBorder="1" applyAlignment="1" applyProtection="1">
      <alignment horizontal="center" vertical="center" wrapText="1"/>
    </xf>
    <xf numFmtId="0" fontId="3" fillId="8" borderId="37" xfId="1" applyFont="1" applyFill="1" applyBorder="1" applyAlignment="1" applyProtection="1">
      <alignment horizontal="center" vertical="center" wrapText="1"/>
    </xf>
    <xf numFmtId="0" fontId="3" fillId="8" borderId="37" xfId="1" applyFont="1" applyFill="1" applyBorder="1" applyAlignment="1" applyProtection="1">
      <alignment horizontal="center" vertical="center" wrapText="1"/>
    </xf>
    <xf numFmtId="0" fontId="3" fillId="8" borderId="37" xfId="1" applyFont="1" applyFill="1" applyBorder="1" applyAlignment="1" applyProtection="1">
      <alignment horizontal="center" vertical="center"/>
    </xf>
    <xf numFmtId="0" fontId="5" fillId="8" borderId="11" xfId="1" applyFont="1" applyFill="1" applyBorder="1" applyAlignment="1" applyProtection="1">
      <alignment horizontal="center" vertical="center"/>
    </xf>
    <xf numFmtId="0" fontId="5" fillId="4" borderId="14" xfId="1" applyFont="1" applyFill="1" applyBorder="1" applyAlignment="1" applyProtection="1">
      <alignment horizontal="center" vertical="center"/>
    </xf>
    <xf numFmtId="0" fontId="2" fillId="7" borderId="10" xfId="1" applyFont="1" applyFill="1" applyBorder="1" applyAlignment="1" applyProtection="1">
      <alignment horizontal="left" vertical="center" wrapText="1"/>
    </xf>
    <xf numFmtId="0" fontId="2" fillId="7" borderId="37" xfId="1" applyFont="1" applyFill="1" applyBorder="1" applyAlignment="1" applyProtection="1">
      <alignment horizontal="left" vertical="center" wrapText="1"/>
    </xf>
    <xf numFmtId="0" fontId="2" fillId="0" borderId="37" xfId="1" applyFont="1" applyBorder="1" applyAlignment="1" applyProtection="1">
      <alignment horizontal="center" vertical="center"/>
    </xf>
    <xf numFmtId="0" fontId="2" fillId="0" borderId="37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left" vertical="top" wrapText="1"/>
    </xf>
    <xf numFmtId="0" fontId="3" fillId="8" borderId="13" xfId="1" applyFont="1" applyFill="1" applyBorder="1" applyAlignment="1" applyProtection="1">
      <alignment horizontal="center" vertical="center"/>
    </xf>
    <xf numFmtId="0" fontId="3" fillId="8" borderId="12" xfId="1" applyFont="1" applyFill="1" applyBorder="1" applyAlignment="1" applyProtection="1">
      <alignment horizontal="center" vertical="center"/>
    </xf>
    <xf numFmtId="0" fontId="2" fillId="7" borderId="43" xfId="1" applyFont="1" applyFill="1" applyBorder="1" applyAlignment="1" applyProtection="1">
      <alignment horizontal="left" vertical="center" wrapText="1"/>
    </xf>
    <xf numFmtId="0" fontId="2" fillId="7" borderId="40" xfId="1" applyFont="1" applyFill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center" vertical="top"/>
    </xf>
    <xf numFmtId="0" fontId="2" fillId="0" borderId="0" xfId="1" applyFont="1" applyProtection="1"/>
    <xf numFmtId="0" fontId="3" fillId="0" borderId="0" xfId="1" applyFont="1" applyProtection="1"/>
    <xf numFmtId="0" fontId="3" fillId="6" borderId="10" xfId="1" applyFont="1" applyFill="1" applyBorder="1" applyAlignment="1" applyProtection="1">
      <alignment horizontal="center" vertical="center"/>
    </xf>
    <xf numFmtId="1" fontId="3" fillId="6" borderId="11" xfId="1" applyNumberFormat="1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6" borderId="47" xfId="1" applyFont="1" applyFill="1" applyBorder="1" applyAlignment="1" applyProtection="1">
      <alignment horizontal="center" vertical="center"/>
    </xf>
    <xf numFmtId="1" fontId="3" fillId="0" borderId="7" xfId="1" applyNumberFormat="1" applyFont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6" borderId="48" xfId="0" applyFont="1" applyFill="1" applyBorder="1" applyAlignment="1" applyProtection="1">
      <alignment horizontal="center" vertical="center"/>
    </xf>
    <xf numFmtId="1" fontId="3" fillId="6" borderId="1" xfId="0" applyNumberFormat="1" applyFont="1" applyFill="1" applyBorder="1" applyAlignment="1" applyProtection="1">
      <alignment horizontal="center" vertical="center"/>
    </xf>
    <xf numFmtId="0" fontId="3" fillId="0" borderId="41" xfId="1" applyFont="1" applyBorder="1" applyProtection="1"/>
    <xf numFmtId="0" fontId="3" fillId="3" borderId="38" xfId="1" applyFont="1" applyFill="1" applyBorder="1" applyAlignment="1" applyProtection="1">
      <alignment horizontal="center" vertical="center"/>
    </xf>
    <xf numFmtId="0" fontId="3" fillId="5" borderId="8" xfId="1" applyFont="1" applyFill="1" applyBorder="1" applyProtection="1"/>
    <xf numFmtId="0" fontId="3" fillId="5" borderId="7" xfId="1" applyFont="1" applyFill="1" applyBorder="1" applyProtection="1"/>
    <xf numFmtId="0" fontId="3" fillId="3" borderId="18" xfId="1" applyFont="1" applyFill="1" applyBorder="1" applyAlignment="1" applyProtection="1">
      <alignment horizontal="center" vertical="center"/>
    </xf>
    <xf numFmtId="0" fontId="3" fillId="4" borderId="5" xfId="1" applyFont="1" applyFill="1" applyBorder="1" applyProtection="1"/>
    <xf numFmtId="0" fontId="3" fillId="4" borderId="4" xfId="1" applyFont="1" applyFill="1" applyBorder="1" applyProtection="1"/>
    <xf numFmtId="0" fontId="3" fillId="2" borderId="5" xfId="1" applyFont="1" applyFill="1" applyBorder="1" applyProtection="1"/>
    <xf numFmtId="0" fontId="3" fillId="2" borderId="4" xfId="1" applyFont="1" applyFill="1" applyBorder="1" applyProtection="1"/>
    <xf numFmtId="0" fontId="3" fillId="3" borderId="15" xfId="1" applyFont="1" applyFill="1" applyBorder="1" applyAlignment="1" applyProtection="1">
      <alignment horizontal="center" vertical="center"/>
    </xf>
    <xf numFmtId="0" fontId="4" fillId="14" borderId="2" xfId="1" applyFont="1" applyFill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8" fillId="0" borderId="54" xfId="1" applyFont="1" applyBorder="1" applyAlignment="1" applyProtection="1">
      <alignment horizontal="left" vertical="center" wrapText="1"/>
    </xf>
    <xf numFmtId="0" fontId="8" fillId="0" borderId="19" xfId="1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72E1F516-5500-4D5A-A173-FB7525E7019F}"/>
  </cellStyles>
  <dxfs count="11">
    <dxf>
      <font>
        <color theme="0"/>
      </font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theme="3" tint="-0.49998474074526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21</xdr:row>
      <xdr:rowOff>57151</xdr:rowOff>
    </xdr:from>
    <xdr:ext cx="3281761" cy="784224"/>
    <xdr:pic>
      <xdr:nvPicPr>
        <xdr:cNvPr id="5" name="Picture 4">
          <a:extLst>
            <a:ext uri="{FF2B5EF4-FFF2-40B4-BE49-F238E27FC236}">
              <a16:creationId xmlns:a16="http://schemas.microsoft.com/office/drawing/2014/main" id="{5CBD35B2-6C37-4439-B8E5-F6DF60966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3390901"/>
          <a:ext cx="3281761" cy="784224"/>
        </a:xfrm>
        <a:prstGeom prst="rect">
          <a:avLst/>
        </a:prstGeom>
      </xdr:spPr>
    </xdr:pic>
    <xdr:clientData/>
  </xdr:oneCellAnchor>
  <xdr:twoCellAnchor>
    <xdr:from>
      <xdr:col>0</xdr:col>
      <xdr:colOff>111120</xdr:colOff>
      <xdr:row>0</xdr:row>
      <xdr:rowOff>95251</xdr:rowOff>
    </xdr:from>
    <xdr:to>
      <xdr:col>9</xdr:col>
      <xdr:colOff>565149</xdr:colOff>
      <xdr:row>28</xdr:row>
      <xdr:rowOff>72258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C265644-ED87-4C24-8833-DA2D911D0510}"/>
            </a:ext>
          </a:extLst>
        </xdr:cNvPr>
        <xdr:cNvSpPr txBox="1"/>
      </xdr:nvSpPr>
      <xdr:spPr>
        <a:xfrm>
          <a:off x="111120" y="95251"/>
          <a:ext cx="5711829" cy="459980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  <a:effectLst>
          <a:glow rad="228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u="sng"/>
            <a:t>INFORMATION:</a:t>
          </a:r>
          <a:br>
            <a:rPr lang="en-US" sz="1600"/>
          </a:br>
          <a:r>
            <a:rPr lang="en-US" sz="1600"/>
            <a:t>1- Fill in</a:t>
          </a:r>
          <a:r>
            <a:rPr lang="en-US" sz="1600" baseline="0"/>
            <a:t> sheet 2-Checks      only. </a:t>
          </a:r>
          <a:br>
            <a:rPr lang="en-US" sz="1600" baseline="0"/>
          </a:br>
          <a:r>
            <a:rPr lang="en-US" sz="1600" baseline="0"/>
            <a:t> </a:t>
          </a:r>
          <a:br>
            <a:rPr lang="en-US" sz="1600" baseline="0"/>
          </a:br>
          <a:r>
            <a:rPr lang="en-US" sz="1600" baseline="0"/>
            <a:t>2- Sheet (Final L3 Report) is formulated and protected.</a:t>
          </a:r>
          <a:br>
            <a:rPr lang="en-US" sz="1600" baseline="0"/>
          </a:br>
          <a:endParaRPr lang="en-US" sz="1600" baseline="0"/>
        </a:p>
        <a:p>
          <a:r>
            <a:rPr lang="en-US" sz="1600" baseline="0"/>
            <a:t>3- Critical (Go-No-Go) requirements are highlighted in</a:t>
          </a:r>
          <a:br>
            <a:rPr lang="en-US" sz="1600" baseline="0"/>
          </a:br>
          <a:endParaRPr lang="en-US" sz="1600" baseline="0"/>
        </a:p>
        <a:p>
          <a:r>
            <a:rPr lang="en-US" sz="1600" baseline="0"/>
            <a:t>4- In tab "2- Checks" Hover over column cells to see reference is made available, for more references refer back to relevant Specification/Procedure.</a:t>
          </a:r>
        </a:p>
        <a:p>
          <a:endParaRPr lang="en-US" sz="1600" baseline="0"/>
        </a:p>
        <a:p>
          <a:r>
            <a:rPr lang="en-US" sz="1600" baseline="0"/>
            <a:t>5- Result of L3 assurance is auto assessed following this Risk assessment matrix (RAM)"</a:t>
          </a:r>
          <a:br>
            <a:rPr lang="en-US" sz="1600" baseline="0"/>
          </a:br>
          <a:endParaRPr 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409575</xdr:colOff>
      <xdr:row>8</xdr:row>
      <xdr:rowOff>95250</xdr:rowOff>
    </xdr:from>
    <xdr:to>
      <xdr:col>8</xdr:col>
      <xdr:colOff>479425</xdr:colOff>
      <xdr:row>10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19DA7EF-EFC5-4D68-A9A6-AE7BA424D3D3}"/>
            </a:ext>
          </a:extLst>
        </xdr:cNvPr>
        <xdr:cNvSpPr txBox="1"/>
      </xdr:nvSpPr>
      <xdr:spPr>
        <a:xfrm>
          <a:off x="4498975" y="1416050"/>
          <a:ext cx="654050" cy="234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YELLOW</a:t>
          </a:r>
        </a:p>
      </xdr:txBody>
    </xdr:sp>
    <xdr:clientData/>
  </xdr:twoCellAnchor>
  <xdr:twoCellAnchor editAs="oneCell">
    <xdr:from>
      <xdr:col>0</xdr:col>
      <xdr:colOff>231775</xdr:colOff>
      <xdr:row>21</xdr:row>
      <xdr:rowOff>88901</xdr:rowOff>
    </xdr:from>
    <xdr:to>
      <xdr:col>8</xdr:col>
      <xdr:colOff>22465</xdr:colOff>
      <xdr:row>27</xdr:row>
      <xdr:rowOff>15921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2C528B7-B716-4B75-BA81-DA696B1D6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775" y="3559176"/>
          <a:ext cx="4464290" cy="914445"/>
        </a:xfrm>
        <a:prstGeom prst="rect">
          <a:avLst/>
        </a:prstGeom>
      </xdr:spPr>
    </xdr:pic>
    <xdr:clientData/>
  </xdr:twoCellAnchor>
  <xdr:oneCellAnchor>
    <xdr:from>
      <xdr:col>3</xdr:col>
      <xdr:colOff>319925</xdr:colOff>
      <xdr:row>2</xdr:row>
      <xdr:rowOff>57151</xdr:rowOff>
    </xdr:from>
    <xdr:ext cx="244478" cy="246351"/>
    <xdr:pic>
      <xdr:nvPicPr>
        <xdr:cNvPr id="9" name="Graphic 8" descr="Star">
          <a:extLst>
            <a:ext uri="{FF2B5EF4-FFF2-40B4-BE49-F238E27FC236}">
              <a16:creationId xmlns:a16="http://schemas.microsoft.com/office/drawing/2014/main" id="{5053FE7C-C90B-493F-A576-A745903E8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157690" y="370916"/>
          <a:ext cx="244478" cy="2463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846741</xdr:colOff>
      <xdr:row>7</xdr:row>
      <xdr:rowOff>0</xdr:rowOff>
    </xdr:from>
    <xdr:ext cx="208608" cy="210207"/>
    <xdr:pic>
      <xdr:nvPicPr>
        <xdr:cNvPr id="2" name="Graphic 1" descr="Star">
          <a:extLst>
            <a:ext uri="{FF2B5EF4-FFF2-40B4-BE49-F238E27FC236}">
              <a16:creationId xmlns:a16="http://schemas.microsoft.com/office/drawing/2014/main" id="{F9C70AFD-C178-410A-A88D-D1D40BD1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659791" y="0"/>
          <a:ext cx="208608" cy="210207"/>
        </a:xfrm>
        <a:prstGeom prst="rect">
          <a:avLst/>
        </a:prstGeom>
      </xdr:spPr>
    </xdr:pic>
    <xdr:clientData/>
  </xdr:oneCellAnchor>
  <xdr:oneCellAnchor>
    <xdr:from>
      <xdr:col>3</xdr:col>
      <xdr:colOff>546100</xdr:colOff>
      <xdr:row>7</xdr:row>
      <xdr:rowOff>19050</xdr:rowOff>
    </xdr:from>
    <xdr:ext cx="169151" cy="170447"/>
    <xdr:pic>
      <xdr:nvPicPr>
        <xdr:cNvPr id="3" name="Graphic 2" descr="Star">
          <a:extLst>
            <a:ext uri="{FF2B5EF4-FFF2-40B4-BE49-F238E27FC236}">
              <a16:creationId xmlns:a16="http://schemas.microsoft.com/office/drawing/2014/main" id="{B2C9E0A2-3424-4ED6-A129-1207F7F4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3975" y="1373717"/>
          <a:ext cx="169151" cy="170447"/>
        </a:xfrm>
        <a:prstGeom prst="rect">
          <a:avLst/>
        </a:prstGeom>
      </xdr:spPr>
    </xdr:pic>
    <xdr:clientData/>
  </xdr:oneCellAnchor>
  <xdr:twoCellAnchor>
    <xdr:from>
      <xdr:col>0</xdr:col>
      <xdr:colOff>316138</xdr:colOff>
      <xdr:row>0</xdr:row>
      <xdr:rowOff>100011</xdr:rowOff>
    </xdr:from>
    <xdr:to>
      <xdr:col>1</xdr:col>
      <xdr:colOff>47624</xdr:colOff>
      <xdr:row>6</xdr:row>
      <xdr:rowOff>80961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5FD1CCDA-0599-4AF4-8A00-3DC1130A2D3D}"/>
            </a:ext>
          </a:extLst>
        </xdr:cNvPr>
        <xdr:cNvSpPr/>
      </xdr:nvSpPr>
      <xdr:spPr>
        <a:xfrm rot="10800000">
          <a:off x="316138" y="100011"/>
          <a:ext cx="310924" cy="1131888"/>
        </a:xfrm>
        <a:prstGeom prst="rightBrace">
          <a:avLst>
            <a:gd name="adj1" fmla="val 8333"/>
            <a:gd name="adj2" fmla="val 50000"/>
          </a:avLst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6742</xdr:colOff>
      <xdr:row>2</xdr:row>
      <xdr:rowOff>145967</xdr:rowOff>
    </xdr:from>
    <xdr:ext cx="257175" cy="211514"/>
    <xdr:pic>
      <xdr:nvPicPr>
        <xdr:cNvPr id="9" name="Graphic 8" descr="Star">
          <a:extLst>
            <a:ext uri="{FF2B5EF4-FFF2-40B4-BE49-F238E27FC236}">
              <a16:creationId xmlns:a16="http://schemas.microsoft.com/office/drawing/2014/main" id="{FE64FD97-C09E-408C-BA94-8DA06E39F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742" y="498745"/>
          <a:ext cx="257175" cy="211514"/>
        </a:xfrm>
        <a:prstGeom prst="rect">
          <a:avLst/>
        </a:prstGeom>
      </xdr:spPr>
    </xdr:pic>
    <xdr:clientData/>
  </xdr:oneCellAnchor>
  <xdr:twoCellAnchor>
    <xdr:from>
      <xdr:col>5</xdr:col>
      <xdr:colOff>2845740</xdr:colOff>
      <xdr:row>0</xdr:row>
      <xdr:rowOff>117572</xdr:rowOff>
    </xdr:from>
    <xdr:to>
      <xdr:col>6</xdr:col>
      <xdr:colOff>278818</xdr:colOff>
      <xdr:row>5</xdr:row>
      <xdr:rowOff>63597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71F0FBC7-6835-4A35-A8DA-6BA62A960CAB}"/>
            </a:ext>
          </a:extLst>
        </xdr:cNvPr>
        <xdr:cNvSpPr/>
      </xdr:nvSpPr>
      <xdr:spPr>
        <a:xfrm>
          <a:off x="11273209" y="117572"/>
          <a:ext cx="310177" cy="839729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354694</xdr:colOff>
      <xdr:row>2</xdr:row>
      <xdr:rowOff>49820</xdr:rowOff>
    </xdr:from>
    <xdr:ext cx="257175" cy="244475"/>
    <xdr:pic>
      <xdr:nvPicPr>
        <xdr:cNvPr id="11" name="Graphic 10" descr="Star">
          <a:extLst>
            <a:ext uri="{FF2B5EF4-FFF2-40B4-BE49-F238E27FC236}">
              <a16:creationId xmlns:a16="http://schemas.microsoft.com/office/drawing/2014/main" id="{986492D8-FA9B-49C0-96BF-AE3C98F99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141757" y="422883"/>
          <a:ext cx="257175" cy="244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A3CE-3C9E-4BCE-826C-60E35E55AE5C}">
  <sheetPr>
    <tabColor rgb="FFFFFF00"/>
  </sheetPr>
  <dimension ref="A1"/>
  <sheetViews>
    <sheetView view="pageBreakPreview" zoomScale="85" zoomScaleNormal="100" zoomScaleSheetLayoutView="85" workbookViewId="0">
      <selection activeCell="M3" sqref="M3"/>
    </sheetView>
  </sheetViews>
  <sheetFormatPr defaultColWidth="8.7265625" defaultRowHeight="12.5" x14ac:dyDescent="0.25"/>
  <cols>
    <col min="1" max="16384" width="8.7265625" style="1"/>
  </cols>
  <sheetData/>
  <sheetProtection algorithmName="SHA-512" hashValue="hodII/3bDDZ+zv6P2oIhksphpqFfnSGKTLRs4Oy2r3hB4MsnVcDB1rOKjtFYITYThYxszGjWpb1ZLXs1ipQozA==" saltValue="49lzDTE5bG3qEQ7wYimN6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1E7E-561D-4CDC-9A20-8D1C99EE8668}">
  <sheetPr codeName="Sheet6">
    <tabColor rgb="FFFF0000"/>
  </sheetPr>
  <dimension ref="A1:M37"/>
  <sheetViews>
    <sheetView tabSelected="1" zoomScale="81" zoomScaleNormal="81" workbookViewId="0">
      <pane ySplit="8" topLeftCell="A9" activePane="bottomLeft" state="frozen"/>
      <selection pane="bottomLeft" activeCell="H8" sqref="H8"/>
    </sheetView>
  </sheetViews>
  <sheetFormatPr defaultColWidth="8.7265625" defaultRowHeight="13" x14ac:dyDescent="0.3"/>
  <cols>
    <col min="1" max="1" width="8.7265625" style="10"/>
    <col min="2" max="2" width="32.26953125" style="11" customWidth="1"/>
    <col min="3" max="3" width="46.81640625" style="12" customWidth="1"/>
    <col min="4" max="4" width="11.453125" style="13" customWidth="1"/>
    <col min="5" max="5" width="21.26953125" style="12" customWidth="1"/>
    <col min="6" max="6" width="41.1796875" style="12" customWidth="1"/>
    <col min="7" max="9" width="8.7265625" style="12"/>
    <col min="10" max="13" width="0" style="12" hidden="1" customWidth="1"/>
    <col min="14" max="16384" width="8.7265625" style="12"/>
  </cols>
  <sheetData>
    <row r="1" spans="1:13" ht="13.5" thickBot="1" x14ac:dyDescent="0.35"/>
    <row r="2" spans="1:13" ht="14.5" thickBot="1" x14ac:dyDescent="0.35">
      <c r="B2" s="27" t="s">
        <v>23</v>
      </c>
      <c r="C2" s="14"/>
      <c r="D2" s="12"/>
      <c r="E2" s="30" t="s">
        <v>26</v>
      </c>
      <c r="F2" s="3" t="s">
        <v>18</v>
      </c>
    </row>
    <row r="3" spans="1:13" ht="14" x14ac:dyDescent="0.3">
      <c r="B3" s="28" t="s">
        <v>22</v>
      </c>
      <c r="C3" s="15"/>
      <c r="D3" s="12"/>
      <c r="E3" s="83" t="s">
        <v>20</v>
      </c>
      <c r="F3" s="9" t="s">
        <v>18</v>
      </c>
    </row>
    <row r="4" spans="1:13" ht="14" x14ac:dyDescent="0.3">
      <c r="B4" s="28" t="s">
        <v>21</v>
      </c>
      <c r="C4" s="15"/>
      <c r="D4" s="12"/>
      <c r="E4" s="84"/>
      <c r="F4" s="4" t="s">
        <v>18</v>
      </c>
    </row>
    <row r="5" spans="1:13" ht="14.5" thickBot="1" x14ac:dyDescent="0.35">
      <c r="B5" s="28" t="s">
        <v>82</v>
      </c>
      <c r="C5" s="15"/>
      <c r="D5" s="12"/>
      <c r="E5" s="85"/>
      <c r="F5" s="8" t="s">
        <v>18</v>
      </c>
    </row>
    <row r="6" spans="1:13" ht="16" thickBot="1" x14ac:dyDescent="0.4">
      <c r="B6" s="29" t="s">
        <v>19</v>
      </c>
      <c r="C6" s="5" t="s">
        <v>18</v>
      </c>
      <c r="D6" s="12"/>
      <c r="E6" s="16"/>
      <c r="F6" s="16"/>
    </row>
    <row r="7" spans="1:13" ht="14.5" thickBot="1" x14ac:dyDescent="0.35">
      <c r="B7" s="6"/>
      <c r="C7" s="7"/>
      <c r="D7" s="12"/>
      <c r="E7" s="23"/>
      <c r="F7" s="24"/>
    </row>
    <row r="8" spans="1:13" s="16" customFormat="1" ht="16" thickBot="1" x14ac:dyDescent="0.4">
      <c r="A8" s="31" t="s">
        <v>35</v>
      </c>
      <c r="B8" s="32" t="s">
        <v>34</v>
      </c>
      <c r="C8" s="33" t="s">
        <v>33</v>
      </c>
      <c r="D8" s="34" t="s">
        <v>32</v>
      </c>
      <c r="E8" s="33" t="s">
        <v>31</v>
      </c>
      <c r="F8" s="35" t="s">
        <v>14</v>
      </c>
    </row>
    <row r="9" spans="1:13" ht="44.25" customHeight="1" x14ac:dyDescent="0.25">
      <c r="A9" s="64">
        <v>1</v>
      </c>
      <c r="B9" s="61" t="s">
        <v>43</v>
      </c>
      <c r="C9" s="36" t="s">
        <v>44</v>
      </c>
      <c r="D9" s="25"/>
      <c r="E9" s="67" t="str">
        <f>_xlfn.IFS(D9="","Not checked",D10="","Not checked",D11="","Not checked",D9="NO","NO",D10="NO","NO",D11="NO","NO",D11="YES","YES",D10="YES","YES",D9="YES","YES")</f>
        <v>Not checked</v>
      </c>
      <c r="F9" s="70"/>
    </row>
    <row r="10" spans="1:13" ht="33" customHeight="1" x14ac:dyDescent="0.25">
      <c r="A10" s="65"/>
      <c r="B10" s="62"/>
      <c r="C10" s="37" t="s">
        <v>46</v>
      </c>
      <c r="D10" s="17"/>
      <c r="E10" s="68"/>
      <c r="F10" s="71"/>
    </row>
    <row r="11" spans="1:13" ht="38" thickBot="1" x14ac:dyDescent="0.3">
      <c r="A11" s="66"/>
      <c r="B11" s="63"/>
      <c r="C11" s="38" t="s">
        <v>45</v>
      </c>
      <c r="D11" s="26"/>
      <c r="E11" s="69"/>
      <c r="F11" s="72"/>
    </row>
    <row r="12" spans="1:13" ht="28.5" customHeight="1" x14ac:dyDescent="0.25">
      <c r="A12" s="64">
        <v>2</v>
      </c>
      <c r="B12" s="73" t="s">
        <v>47</v>
      </c>
      <c r="C12" s="39" t="s">
        <v>63</v>
      </c>
      <c r="D12" s="25"/>
      <c r="E12" s="55" t="str">
        <f>_xlfn.IFS(D12="","Not checked",D13="","Not checked",D14="","Not checked",D15="","Not checked",D16="","Not checked",D12="NO","NO",D13="NO","NO",D15="NO","NO",D14="NO","NO",D16="NO","NO",D15="YES","YES",D12="YES","YES",D13="YES","YES",D14="YES","YES",D16="YES","YES")</f>
        <v>Not checked</v>
      </c>
      <c r="F12" s="76"/>
      <c r="K12" s="18" t="s">
        <v>29</v>
      </c>
      <c r="L12" s="18" t="s">
        <v>28</v>
      </c>
      <c r="M12" s="18" t="s">
        <v>30</v>
      </c>
    </row>
    <row r="13" spans="1:13" ht="40" customHeight="1" x14ac:dyDescent="0.25">
      <c r="A13" s="65"/>
      <c r="B13" s="74"/>
      <c r="C13" s="40" t="s">
        <v>48</v>
      </c>
      <c r="D13" s="17"/>
      <c r="E13" s="56"/>
      <c r="F13" s="77"/>
      <c r="K13" s="18"/>
      <c r="L13" s="18"/>
      <c r="M13" s="18"/>
    </row>
    <row r="14" spans="1:13" ht="50.15" customHeight="1" x14ac:dyDescent="0.25">
      <c r="A14" s="65"/>
      <c r="B14" s="74"/>
      <c r="C14" s="40" t="s">
        <v>74</v>
      </c>
      <c r="D14" s="17"/>
      <c r="E14" s="56"/>
      <c r="F14" s="77"/>
      <c r="K14" s="18"/>
      <c r="L14" s="18"/>
      <c r="M14" s="18"/>
    </row>
    <row r="15" spans="1:13" ht="35.25" customHeight="1" x14ac:dyDescent="0.25">
      <c r="A15" s="65"/>
      <c r="B15" s="74"/>
      <c r="C15" s="40" t="s">
        <v>49</v>
      </c>
      <c r="D15" s="17"/>
      <c r="E15" s="56"/>
      <c r="F15" s="77"/>
      <c r="K15" s="18"/>
      <c r="L15" s="18"/>
      <c r="M15" s="18"/>
    </row>
    <row r="16" spans="1:13" ht="30" customHeight="1" thickBot="1" x14ac:dyDescent="0.3">
      <c r="A16" s="66"/>
      <c r="B16" s="75"/>
      <c r="C16" s="41" t="s">
        <v>50</v>
      </c>
      <c r="D16" s="26"/>
      <c r="E16" s="57"/>
      <c r="F16" s="78"/>
      <c r="K16" s="18"/>
      <c r="L16" s="18"/>
      <c r="M16" s="18"/>
    </row>
    <row r="17" spans="1:6" ht="27.75" customHeight="1" x14ac:dyDescent="0.25">
      <c r="A17" s="79">
        <v>3</v>
      </c>
      <c r="B17" s="61" t="s">
        <v>52</v>
      </c>
      <c r="C17" s="36" t="s">
        <v>81</v>
      </c>
      <c r="D17" s="25"/>
      <c r="E17" s="67" t="str">
        <f>_xlfn.IFS(D17="","Not checked",D18="","Not checked",D19="","Not checked",D20="","Not checked",D20="NO","NO",D19="NO","NO",D18="NO","NO",D17="NO","NO",D17="YES","YES",D18="YES","YES",D19="YES","YES",D20="YES","YES")</f>
        <v>Not checked</v>
      </c>
      <c r="F17" s="70"/>
    </row>
    <row r="18" spans="1:6" ht="43.5" customHeight="1" x14ac:dyDescent="0.25">
      <c r="A18" s="80"/>
      <c r="B18" s="62"/>
      <c r="C18" s="37" t="s">
        <v>51</v>
      </c>
      <c r="D18" s="17"/>
      <c r="E18" s="82"/>
      <c r="F18" s="71"/>
    </row>
    <row r="19" spans="1:6" ht="42" customHeight="1" x14ac:dyDescent="0.25">
      <c r="A19" s="80"/>
      <c r="B19" s="62"/>
      <c r="C19" s="37" t="s">
        <v>53</v>
      </c>
      <c r="D19" s="17"/>
      <c r="E19" s="68"/>
      <c r="F19" s="71"/>
    </row>
    <row r="20" spans="1:6" ht="36" customHeight="1" thickBot="1" x14ac:dyDescent="0.3">
      <c r="A20" s="81"/>
      <c r="B20" s="63"/>
      <c r="C20" s="38" t="s">
        <v>64</v>
      </c>
      <c r="D20" s="26"/>
      <c r="E20" s="69"/>
      <c r="F20" s="72"/>
    </row>
    <row r="21" spans="1:6" ht="40.5" customHeight="1" x14ac:dyDescent="0.25">
      <c r="A21" s="92">
        <v>4</v>
      </c>
      <c r="B21" s="52" t="s">
        <v>54</v>
      </c>
      <c r="C21" s="39" t="s">
        <v>55</v>
      </c>
      <c r="D21" s="25"/>
      <c r="E21" s="55" t="str">
        <f>_xlfn.IFS(D21="","Not checked",D22="","Not checked",D21="NO","NO",D22="NO","NO",D22="YES","YES",D21="YES","YES")</f>
        <v>Not checked</v>
      </c>
      <c r="F21" s="58"/>
    </row>
    <row r="22" spans="1:6" ht="41.25" customHeight="1" thickBot="1" x14ac:dyDescent="0.3">
      <c r="A22" s="93"/>
      <c r="B22" s="54"/>
      <c r="C22" s="41" t="s">
        <v>56</v>
      </c>
      <c r="D22" s="26"/>
      <c r="E22" s="57"/>
      <c r="F22" s="60"/>
    </row>
    <row r="23" spans="1:6" ht="49.5" customHeight="1" x14ac:dyDescent="0.25">
      <c r="A23" s="96">
        <v>5</v>
      </c>
      <c r="B23" s="61" t="s">
        <v>57</v>
      </c>
      <c r="C23" s="42" t="s">
        <v>75</v>
      </c>
      <c r="D23" s="25"/>
      <c r="E23" s="67" t="str">
        <f>_xlfn.IFS(D23="","Not checked",D24="","Not checked",D25="","Not checked",D23="NO","NO",D24="NO","NO",D25="NO","NO",D25="YES","YES",D24="YES","YES",D23="YES","YES")</f>
        <v>Not checked</v>
      </c>
      <c r="F23" s="70"/>
    </row>
    <row r="24" spans="1:6" ht="49.5" customHeight="1" x14ac:dyDescent="0.25">
      <c r="A24" s="97"/>
      <c r="B24" s="62"/>
      <c r="C24" s="43" t="s">
        <v>65</v>
      </c>
      <c r="D24" s="17"/>
      <c r="E24" s="68"/>
      <c r="F24" s="71"/>
    </row>
    <row r="25" spans="1:6" ht="54.75" customHeight="1" thickBot="1" x14ac:dyDescent="0.3">
      <c r="A25" s="98"/>
      <c r="B25" s="63"/>
      <c r="C25" s="44" t="s">
        <v>62</v>
      </c>
      <c r="D25" s="26"/>
      <c r="E25" s="69"/>
      <c r="F25" s="72"/>
    </row>
    <row r="26" spans="1:6" ht="26.25" customHeight="1" x14ac:dyDescent="0.25">
      <c r="A26" s="92">
        <v>6</v>
      </c>
      <c r="B26" s="52" t="s">
        <v>58</v>
      </c>
      <c r="C26" s="39" t="s">
        <v>79</v>
      </c>
      <c r="D26" s="25"/>
      <c r="E26" s="55" t="str">
        <f>_xlfn.IFS(D26="","Not checked",D27="","Not checked",D28="","Not checked",D29="","Not checked",D29="NO","NO",D28="NO","NO",D27="NO","NO",D26="NO","NO",D26="YES","YES",D27="YES","YES",D28="YES","YES",D29="YES","YES")</f>
        <v>Not checked</v>
      </c>
      <c r="F26" s="58"/>
    </row>
    <row r="27" spans="1:6" ht="23.25" customHeight="1" x14ac:dyDescent="0.25">
      <c r="A27" s="95"/>
      <c r="B27" s="53"/>
      <c r="C27" s="40" t="s">
        <v>80</v>
      </c>
      <c r="D27" s="17"/>
      <c r="E27" s="94"/>
      <c r="F27" s="59"/>
    </row>
    <row r="28" spans="1:6" ht="32.25" customHeight="1" x14ac:dyDescent="0.25">
      <c r="A28" s="95"/>
      <c r="B28" s="53"/>
      <c r="C28" s="40" t="s">
        <v>73</v>
      </c>
      <c r="D28" s="17"/>
      <c r="E28" s="56"/>
      <c r="F28" s="59"/>
    </row>
    <row r="29" spans="1:6" ht="38" thickBot="1" x14ac:dyDescent="0.3">
      <c r="A29" s="93"/>
      <c r="B29" s="54"/>
      <c r="C29" s="41" t="s">
        <v>68</v>
      </c>
      <c r="D29" s="26"/>
      <c r="E29" s="57"/>
      <c r="F29" s="60"/>
    </row>
    <row r="30" spans="1:6" ht="30.65" customHeight="1" x14ac:dyDescent="0.25">
      <c r="A30" s="89">
        <v>7</v>
      </c>
      <c r="B30" s="86" t="s">
        <v>59</v>
      </c>
      <c r="C30" s="36" t="s">
        <v>60</v>
      </c>
      <c r="D30" s="25"/>
      <c r="E30" s="67" t="str">
        <f>_xlfn.IFS(D30="","Not checked",D31="","Not checked",D32="","Not checked",D33="","Not checked",D34="","Not checked",D30="NO","NO",D31="NO","NO",D33="NO","NO",D32="NO","NO",D34="NO","NO",D33="YES","YES",D30="YES","YES",D31="YES","YES",D32="YES","YES",D34="YES","YES")</f>
        <v>Not checked</v>
      </c>
      <c r="F30" s="70"/>
    </row>
    <row r="31" spans="1:6" ht="26.5" customHeight="1" x14ac:dyDescent="0.25">
      <c r="A31" s="90"/>
      <c r="B31" s="87"/>
      <c r="C31" s="37" t="s">
        <v>61</v>
      </c>
      <c r="D31" s="17"/>
      <c r="E31" s="68"/>
      <c r="F31" s="71"/>
    </row>
    <row r="32" spans="1:6" ht="35.5" customHeight="1" x14ac:dyDescent="0.25">
      <c r="A32" s="90"/>
      <c r="B32" s="87"/>
      <c r="C32" s="37" t="s">
        <v>76</v>
      </c>
      <c r="D32" s="17"/>
      <c r="E32" s="68"/>
      <c r="F32" s="71"/>
    </row>
    <row r="33" spans="1:6" ht="27.75" customHeight="1" x14ac:dyDescent="0.25">
      <c r="A33" s="90"/>
      <c r="B33" s="87"/>
      <c r="C33" s="37" t="s">
        <v>77</v>
      </c>
      <c r="D33" s="17"/>
      <c r="E33" s="68"/>
      <c r="F33" s="71"/>
    </row>
    <row r="34" spans="1:6" ht="35.5" customHeight="1" thickBot="1" x14ac:dyDescent="0.3">
      <c r="A34" s="91"/>
      <c r="B34" s="88"/>
      <c r="C34" s="38" t="s">
        <v>78</v>
      </c>
      <c r="D34" s="26"/>
      <c r="E34" s="69"/>
      <c r="F34" s="72"/>
    </row>
    <row r="35" spans="1:6" ht="28.5" customHeight="1" x14ac:dyDescent="0.25">
      <c r="A35" s="49">
        <v>8</v>
      </c>
      <c r="B35" s="52" t="s">
        <v>39</v>
      </c>
      <c r="C35" s="39" t="s">
        <v>38</v>
      </c>
      <c r="D35" s="25"/>
      <c r="E35" s="55" t="str">
        <f>_xlfn.IFS(D35="","Not checked",D36="","Not checked",D37="","Not checked",D35="NO","NO",D36="NO","NO",D37="NO","NO",D37="YES","YES",D36="YES","YES",D35="YES","YES")</f>
        <v>Not checked</v>
      </c>
      <c r="F35" s="58"/>
    </row>
    <row r="36" spans="1:6" ht="47.25" customHeight="1" x14ac:dyDescent="0.25">
      <c r="A36" s="50"/>
      <c r="B36" s="53"/>
      <c r="C36" s="40" t="s">
        <v>66</v>
      </c>
      <c r="D36" s="17"/>
      <c r="E36" s="56"/>
      <c r="F36" s="59"/>
    </row>
    <row r="37" spans="1:6" ht="30" customHeight="1" thickBot="1" x14ac:dyDescent="0.3">
      <c r="A37" s="51"/>
      <c r="B37" s="54"/>
      <c r="C37" s="41" t="s">
        <v>40</v>
      </c>
      <c r="D37" s="26"/>
      <c r="E37" s="57"/>
      <c r="F37" s="60"/>
    </row>
  </sheetData>
  <sheetProtection algorithmName="SHA-512" hashValue="3zJzLA3xZ1VFJZtlLrrLKaOgTtdMaqJIM2DmBLQQFgp11DD2vZtsfNMqw1OefiDVgrU4zXzFPcQ2o9QjEfPFoA==" saltValue="qzOE5Q4qK5r6OgRAK8w8Vw==" spinCount="100000" sheet="1" autoFilter="0"/>
  <protectedRanges>
    <protectedRange sqref="F1 F8:F1048576" name="Range2"/>
    <protectedRange sqref="D1 D8:D1048576" name="Range1"/>
    <protectedRange sqref="D2:D7" name="Range1_1"/>
    <protectedRange sqref="C6:C7 F3:F7" name="Title 2_4_1"/>
  </protectedRanges>
  <dataConsolidate/>
  <mergeCells count="33">
    <mergeCell ref="E23:E25"/>
    <mergeCell ref="E3:E5"/>
    <mergeCell ref="B30:B34"/>
    <mergeCell ref="A30:A34"/>
    <mergeCell ref="E30:E34"/>
    <mergeCell ref="F30:F34"/>
    <mergeCell ref="B21:B22"/>
    <mergeCell ref="A21:A22"/>
    <mergeCell ref="E21:E22"/>
    <mergeCell ref="F21:F22"/>
    <mergeCell ref="E26:E29"/>
    <mergeCell ref="F26:F29"/>
    <mergeCell ref="A26:A29"/>
    <mergeCell ref="B26:B29"/>
    <mergeCell ref="A23:A25"/>
    <mergeCell ref="B23:B25"/>
    <mergeCell ref="F23:F25"/>
    <mergeCell ref="A35:A37"/>
    <mergeCell ref="B35:B37"/>
    <mergeCell ref="E35:E37"/>
    <mergeCell ref="F35:F37"/>
    <mergeCell ref="B9:B11"/>
    <mergeCell ref="A9:A11"/>
    <mergeCell ref="E9:E11"/>
    <mergeCell ref="F9:F11"/>
    <mergeCell ref="A12:A16"/>
    <mergeCell ref="B12:B16"/>
    <mergeCell ref="E12:E16"/>
    <mergeCell ref="F12:F16"/>
    <mergeCell ref="B17:B20"/>
    <mergeCell ref="A17:A20"/>
    <mergeCell ref="E17:E20"/>
    <mergeCell ref="F17:F20"/>
  </mergeCells>
  <conditionalFormatting sqref="E21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F21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F23:F24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F26:F28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F30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F9">
    <cfRule type="iconSet" priority="29">
      <iconSet iconSet="3Symbols2">
        <cfvo type="percent" val="0"/>
        <cfvo type="percent" val="33"/>
        <cfvo type="percent" val="67"/>
      </iconSet>
    </cfRule>
  </conditionalFormatting>
  <conditionalFormatting sqref="F12:F13">
    <cfRule type="iconSet" priority="32">
      <iconSet iconSet="3Symbols2">
        <cfvo type="percent" val="0"/>
        <cfvo type="percent" val="33"/>
        <cfvo type="percent" val="67"/>
      </iconSet>
    </cfRule>
  </conditionalFormatting>
  <dataValidations count="3">
    <dataValidation allowBlank="1" showInputMessage="1" showErrorMessage="1" promptTitle="Free text" prompt="Free text to put comments" sqref="F8" xr:uid="{6CE371F3-3590-4BF0-9E20-AC3F536FEA64}"/>
    <dataValidation allowBlank="1" showInputMessage="1" showErrorMessage="1" promptTitle="Drop down" prompt="Select from Drop down list" sqref="D8" xr:uid="{DD5BD58C-DE64-4A27-BE82-7D50FB235591}"/>
    <dataValidation type="list" allowBlank="1" showInputMessage="1" showErrorMessage="1" sqref="D9:D37" xr:uid="{64BF1CBE-8A2F-4B0A-A4EA-A87A5A11D7A7}">
      <formula1>"Yes, No"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8F8F-40A9-4484-B49C-EE521D1BDB90}">
  <sheetPr codeName="Sheet1">
    <tabColor rgb="FF92D050"/>
    <pageSetUpPr fitToPage="1"/>
  </sheetPr>
  <dimension ref="A1:L30"/>
  <sheetViews>
    <sheetView zoomScale="70" zoomScaleNormal="70" zoomScaleSheetLayoutView="85" workbookViewId="0">
      <selection activeCell="G10" sqref="G10:H10"/>
    </sheetView>
  </sheetViews>
  <sheetFormatPr defaultColWidth="8.7265625" defaultRowHeight="14" x14ac:dyDescent="0.3"/>
  <cols>
    <col min="1" max="1" width="16.453125" style="20" customWidth="1"/>
    <col min="2" max="2" width="5.453125" style="19" customWidth="1"/>
    <col min="3" max="3" width="21.81640625" style="48" bestFit="1" customWidth="1"/>
    <col min="4" max="4" width="41.7265625" style="20" customWidth="1"/>
    <col min="5" max="5" width="26.7265625" style="19" customWidth="1"/>
    <col min="6" max="6" width="36.453125" style="22" bestFit="1" customWidth="1"/>
    <col min="7" max="7" width="38.1796875" style="19" customWidth="1"/>
    <col min="8" max="8" width="14.1796875" style="22" hidden="1" customWidth="1"/>
    <col min="9" max="9" width="32" style="21" bestFit="1" customWidth="1"/>
    <col min="10" max="10" width="16.453125" style="20" hidden="1" customWidth="1"/>
    <col min="11" max="11" width="15.1796875" style="20" hidden="1" customWidth="1"/>
    <col min="12" max="16384" width="8.7265625" style="20"/>
  </cols>
  <sheetData>
    <row r="1" spans="1:12" ht="14.5" thickBot="1" x14ac:dyDescent="0.35">
      <c r="C1" s="2"/>
      <c r="D1" s="22"/>
      <c r="E1" s="22"/>
      <c r="G1" s="22"/>
    </row>
    <row r="2" spans="1:12" ht="14.15" customHeight="1" x14ac:dyDescent="0.3">
      <c r="B2" s="99"/>
      <c r="C2" s="100"/>
      <c r="D2" s="101" t="s">
        <v>42</v>
      </c>
      <c r="E2" s="102"/>
      <c r="F2" s="102"/>
      <c r="G2" s="103"/>
      <c r="H2" s="104"/>
      <c r="I2" s="105"/>
      <c r="J2" s="157"/>
      <c r="K2" s="157"/>
      <c r="L2" s="157"/>
    </row>
    <row r="3" spans="1:12" ht="15" customHeight="1" thickBot="1" x14ac:dyDescent="0.35">
      <c r="B3" s="99"/>
      <c r="C3" s="100"/>
      <c r="D3" s="106"/>
      <c r="E3" s="107"/>
      <c r="F3" s="107"/>
      <c r="G3" s="108"/>
      <c r="H3" s="104"/>
      <c r="I3" s="105"/>
      <c r="J3" s="157"/>
      <c r="K3" s="157"/>
      <c r="L3" s="157"/>
    </row>
    <row r="4" spans="1:12" ht="14.15" customHeight="1" thickBot="1" x14ac:dyDescent="0.35">
      <c r="B4" s="99"/>
      <c r="C4" s="100"/>
      <c r="D4" s="104"/>
      <c r="E4" s="104"/>
      <c r="F4" s="109"/>
      <c r="G4" s="104"/>
      <c r="H4" s="104"/>
      <c r="I4" s="105"/>
      <c r="J4" s="157"/>
      <c r="K4" s="157"/>
      <c r="L4" s="157"/>
    </row>
    <row r="5" spans="1:12" ht="21" customHeight="1" x14ac:dyDescent="0.3">
      <c r="B5" s="99"/>
      <c r="C5" s="110" t="s">
        <v>27</v>
      </c>
      <c r="D5" s="111" t="s">
        <v>67</v>
      </c>
      <c r="E5" s="112"/>
      <c r="F5" s="113" t="s">
        <v>26</v>
      </c>
      <c r="G5" s="114" t="str">
        <f>'2- Checks'!F2</f>
        <v>Name &amp; Ref. Ind.</v>
      </c>
      <c r="H5" s="115"/>
      <c r="I5" s="116"/>
      <c r="J5" s="157"/>
      <c r="K5" s="157"/>
      <c r="L5" s="157"/>
    </row>
    <row r="6" spans="1:12" ht="51.75" customHeight="1" x14ac:dyDescent="0.3">
      <c r="B6" s="99"/>
      <c r="C6" s="117" t="s">
        <v>25</v>
      </c>
      <c r="D6" s="180" t="s">
        <v>71</v>
      </c>
      <c r="E6" s="181"/>
      <c r="F6" s="118" t="s">
        <v>24</v>
      </c>
      <c r="G6" s="119" t="s">
        <v>72</v>
      </c>
      <c r="H6" s="120"/>
      <c r="I6" s="116"/>
      <c r="J6" s="157"/>
      <c r="K6" s="157"/>
      <c r="L6" s="157"/>
    </row>
    <row r="7" spans="1:12" ht="38.15" customHeight="1" x14ac:dyDescent="0.3">
      <c r="B7" s="99"/>
      <c r="C7" s="117" t="s">
        <v>23</v>
      </c>
      <c r="D7" s="121">
        <f>'2- Checks'!C2</f>
        <v>0</v>
      </c>
      <c r="E7" s="122"/>
      <c r="F7" s="123"/>
      <c r="G7" s="124"/>
      <c r="H7" s="125"/>
      <c r="I7" s="116"/>
      <c r="J7" s="157"/>
      <c r="K7" s="157"/>
      <c r="L7" s="157"/>
    </row>
    <row r="8" spans="1:12" ht="38.15" customHeight="1" x14ac:dyDescent="0.3">
      <c r="B8" s="99"/>
      <c r="C8" s="117" t="s">
        <v>22</v>
      </c>
      <c r="D8" s="121">
        <f>'2- Checks'!C3</f>
        <v>0</v>
      </c>
      <c r="E8" s="122"/>
      <c r="F8" s="126"/>
      <c r="G8" s="127"/>
      <c r="H8" s="128"/>
      <c r="I8" s="116"/>
      <c r="J8" s="157"/>
      <c r="K8" s="157"/>
      <c r="L8" s="157"/>
    </row>
    <row r="9" spans="1:12" x14ac:dyDescent="0.3">
      <c r="B9" s="99"/>
      <c r="C9" s="117" t="s">
        <v>21</v>
      </c>
      <c r="D9" s="121">
        <f>'2- Checks'!C4</f>
        <v>0</v>
      </c>
      <c r="E9" s="122"/>
      <c r="F9" s="129" t="s">
        <v>20</v>
      </c>
      <c r="G9" s="130" t="str">
        <f>'2- Checks'!F3</f>
        <v>Name &amp; Ref. Ind.</v>
      </c>
      <c r="H9" s="131"/>
      <c r="I9" s="116"/>
      <c r="J9" s="157"/>
      <c r="K9" s="157"/>
      <c r="L9" s="157"/>
    </row>
    <row r="10" spans="1:12" ht="14.15" customHeight="1" x14ac:dyDescent="0.3">
      <c r="B10" s="99"/>
      <c r="C10" s="117" t="s">
        <v>82</v>
      </c>
      <c r="D10" s="121">
        <f>'2- Checks'!C5</f>
        <v>0</v>
      </c>
      <c r="E10" s="122"/>
      <c r="F10" s="132"/>
      <c r="G10" s="130" t="str">
        <f>'2- Checks'!F4</f>
        <v>Name &amp; Ref. Ind.</v>
      </c>
      <c r="H10" s="131"/>
      <c r="I10" s="116"/>
      <c r="J10" s="157"/>
      <c r="K10" s="157"/>
      <c r="L10" s="157"/>
    </row>
    <row r="11" spans="1:12" ht="14.5" thickBot="1" x14ac:dyDescent="0.35">
      <c r="B11" s="99"/>
      <c r="C11" s="133" t="s">
        <v>19</v>
      </c>
      <c r="D11" s="134" t="str">
        <f>'2- Checks'!C6</f>
        <v>Name &amp; Ref. Ind.</v>
      </c>
      <c r="E11" s="135"/>
      <c r="F11" s="136"/>
      <c r="G11" s="137" t="str">
        <f>'2- Checks'!F5</f>
        <v>Name &amp; Ref. Ind.</v>
      </c>
      <c r="H11" s="138"/>
      <c r="I11" s="116"/>
      <c r="J11" s="157"/>
      <c r="K11" s="157"/>
      <c r="L11" s="157"/>
    </row>
    <row r="12" spans="1:12" ht="24" customHeight="1" thickBot="1" x14ac:dyDescent="0.35">
      <c r="A12" s="45"/>
      <c r="B12" s="99"/>
      <c r="C12" s="139" t="s">
        <v>17</v>
      </c>
      <c r="D12" s="139"/>
      <c r="E12" s="139"/>
      <c r="F12" s="139"/>
      <c r="G12" s="139"/>
      <c r="H12" s="139"/>
      <c r="I12" s="105"/>
      <c r="J12" s="157"/>
      <c r="K12" s="157"/>
      <c r="L12" s="157"/>
    </row>
    <row r="13" spans="1:12" s="22" customFormat="1" ht="20.149999999999999" customHeight="1" thickBot="1" x14ac:dyDescent="0.4">
      <c r="A13" s="46"/>
      <c r="B13" s="140" t="s">
        <v>16</v>
      </c>
      <c r="C13" s="141" t="s">
        <v>41</v>
      </c>
      <c r="D13" s="142"/>
      <c r="E13" s="143" t="s">
        <v>15</v>
      </c>
      <c r="F13" s="142" t="s">
        <v>14</v>
      </c>
      <c r="G13" s="142"/>
      <c r="H13" s="144" t="s">
        <v>13</v>
      </c>
      <c r="I13" s="145" t="s">
        <v>12</v>
      </c>
      <c r="J13" s="104" t="s">
        <v>11</v>
      </c>
      <c r="K13" s="104" t="s">
        <v>10</v>
      </c>
      <c r="L13" s="104"/>
    </row>
    <row r="14" spans="1:12" ht="60" customHeight="1" thickBot="1" x14ac:dyDescent="0.35">
      <c r="A14" s="47"/>
      <c r="B14" s="146">
        <v>1</v>
      </c>
      <c r="C14" s="147" t="s">
        <v>43</v>
      </c>
      <c r="D14" s="148"/>
      <c r="E14" s="149" t="str">
        <f>'2- Checks'!E9</f>
        <v>Not checked</v>
      </c>
      <c r="F14" s="150">
        <f>'2- Checks'!F9</f>
        <v>0</v>
      </c>
      <c r="G14" s="150"/>
      <c r="H14" s="149" t="str">
        <f>IF(E14="YES","12.5","0")</f>
        <v>0</v>
      </c>
      <c r="I14" s="151" t="str">
        <f t="shared" ref="I14" si="0">IF(E14="NO","Critical requriment. 1- Immediate notification to management. 2-Report in PIM"," ")</f>
        <v xml:space="preserve"> </v>
      </c>
      <c r="J14" s="157" t="str">
        <f t="shared" ref="J14:J19" si="1">H14</f>
        <v>0</v>
      </c>
      <c r="K14" s="179">
        <f>((J14+J15+J16)/(23.1))</f>
        <v>0</v>
      </c>
      <c r="L14" s="157"/>
    </row>
    <row r="15" spans="1:12" ht="60" customHeight="1" thickBot="1" x14ac:dyDescent="0.35">
      <c r="A15" s="47"/>
      <c r="B15" s="146">
        <v>2</v>
      </c>
      <c r="C15" s="147" t="s">
        <v>69</v>
      </c>
      <c r="D15" s="148"/>
      <c r="E15" s="149" t="str">
        <f>'2- Checks'!E12</f>
        <v>Not checked</v>
      </c>
      <c r="F15" s="150">
        <f>'2- Checks'!F12</f>
        <v>0</v>
      </c>
      <c r="G15" s="150"/>
      <c r="H15" s="149" t="str">
        <f t="shared" ref="H15:H21" si="2">IF(E15="YES","12.5","0")</f>
        <v>0</v>
      </c>
      <c r="I15" s="151" t="str">
        <f>IF(E15="NO","Critical requriment. 1- Immediate notification to management. 2-Report in PIM"," ")</f>
        <v xml:space="preserve"> </v>
      </c>
      <c r="J15" s="157" t="str">
        <f t="shared" si="1"/>
        <v>0</v>
      </c>
      <c r="K15" s="179"/>
      <c r="L15" s="157"/>
    </row>
    <row r="16" spans="1:12" ht="60" customHeight="1" thickBot="1" x14ac:dyDescent="0.35">
      <c r="A16" s="47"/>
      <c r="B16" s="152">
        <v>3</v>
      </c>
      <c r="C16" s="147" t="s">
        <v>52</v>
      </c>
      <c r="D16" s="148"/>
      <c r="E16" s="149" t="str">
        <f>'2- Checks'!E17</f>
        <v>Not checked</v>
      </c>
      <c r="F16" s="150">
        <f>'2- Checks'!F17</f>
        <v>0</v>
      </c>
      <c r="G16" s="150"/>
      <c r="H16" s="149" t="str">
        <f t="shared" si="2"/>
        <v>0</v>
      </c>
      <c r="I16" s="151" t="str">
        <f>IF(E16="NO","Ensure corrective action taken. Reccommended to track actions in PIM"," ")</f>
        <v xml:space="preserve"> </v>
      </c>
      <c r="J16" s="157" t="str">
        <f t="shared" si="1"/>
        <v>0</v>
      </c>
      <c r="K16" s="179"/>
      <c r="L16" s="157"/>
    </row>
    <row r="17" spans="1:12" ht="60" customHeight="1" thickBot="1" x14ac:dyDescent="0.35">
      <c r="A17" s="47"/>
      <c r="B17" s="152">
        <v>4</v>
      </c>
      <c r="C17" s="147" t="s">
        <v>54</v>
      </c>
      <c r="D17" s="148"/>
      <c r="E17" s="149" t="str">
        <f>'2- Checks'!E21</f>
        <v>Not checked</v>
      </c>
      <c r="F17" s="150">
        <f>'2- Checks'!F21</f>
        <v>0</v>
      </c>
      <c r="G17" s="150"/>
      <c r="H17" s="149" t="str">
        <f t="shared" si="2"/>
        <v>0</v>
      </c>
      <c r="I17" s="151" t="str">
        <f>IF(E17="NO","Ensure corrective action taken. Reccommended to track actions in PIM"," ")</f>
        <v xml:space="preserve"> </v>
      </c>
      <c r="J17" s="157" t="str">
        <f t="shared" si="1"/>
        <v>0</v>
      </c>
      <c r="K17" s="179">
        <f>((J17+J18+J19)/(23.1))</f>
        <v>0</v>
      </c>
      <c r="L17" s="157"/>
    </row>
    <row r="18" spans="1:12" ht="60" customHeight="1" thickBot="1" x14ac:dyDescent="0.35">
      <c r="A18" s="47"/>
      <c r="B18" s="146">
        <v>5</v>
      </c>
      <c r="C18" s="147" t="s">
        <v>57</v>
      </c>
      <c r="D18" s="148"/>
      <c r="E18" s="149" t="str">
        <f>'2- Checks'!E23</f>
        <v>Not checked</v>
      </c>
      <c r="F18" s="150">
        <f>'2- Checks'!F23</f>
        <v>0</v>
      </c>
      <c r="G18" s="150"/>
      <c r="H18" s="149" t="str">
        <f t="shared" si="2"/>
        <v>0</v>
      </c>
      <c r="I18" s="151" t="str">
        <f t="shared" ref="I18" si="3">IF(E18="NO","Critical requriment. 1- Immediate notification to management. 2-Report in PIM"," ")</f>
        <v xml:space="preserve"> </v>
      </c>
      <c r="J18" s="157" t="str">
        <f t="shared" si="1"/>
        <v>0</v>
      </c>
      <c r="K18" s="179"/>
      <c r="L18" s="157"/>
    </row>
    <row r="19" spans="1:12" ht="60" customHeight="1" thickBot="1" x14ac:dyDescent="0.35">
      <c r="A19" s="47"/>
      <c r="B19" s="153">
        <v>6</v>
      </c>
      <c r="C19" s="147" t="s">
        <v>58</v>
      </c>
      <c r="D19" s="148"/>
      <c r="E19" s="149" t="str">
        <f>'2- Checks'!E26</f>
        <v>Not checked</v>
      </c>
      <c r="F19" s="150">
        <f>'2- Checks'!F26</f>
        <v>0</v>
      </c>
      <c r="G19" s="150"/>
      <c r="H19" s="149" t="str">
        <f t="shared" si="2"/>
        <v>0</v>
      </c>
      <c r="I19" s="151" t="str">
        <f>IF(E19="NO","Ensure corrective action taken. Reccommended to track actions in PIM"," ")</f>
        <v xml:space="preserve"> </v>
      </c>
      <c r="J19" s="157" t="str">
        <f t="shared" si="1"/>
        <v>0</v>
      </c>
      <c r="K19" s="179"/>
      <c r="L19" s="157"/>
    </row>
    <row r="20" spans="1:12" ht="60" customHeight="1" thickBot="1" x14ac:dyDescent="0.35">
      <c r="A20" s="47"/>
      <c r="B20" s="153">
        <v>7</v>
      </c>
      <c r="C20" s="147" t="s">
        <v>59</v>
      </c>
      <c r="D20" s="148"/>
      <c r="E20" s="149" t="str">
        <f>'2- Checks'!E30</f>
        <v>Not checked</v>
      </c>
      <c r="F20" s="150">
        <f>'2- Checks'!F30</f>
        <v>0</v>
      </c>
      <c r="G20" s="150"/>
      <c r="H20" s="149" t="str">
        <f t="shared" si="2"/>
        <v>0</v>
      </c>
      <c r="I20" s="151" t="str">
        <f t="shared" ref="I20:I21" si="4">IF(E20="NO","Ensure corrective action taken. Reccommended to track actions in PIM"," ")</f>
        <v xml:space="preserve"> </v>
      </c>
      <c r="J20" s="157"/>
      <c r="K20" s="104"/>
      <c r="L20" s="157"/>
    </row>
    <row r="21" spans="1:12" ht="60" customHeight="1" thickBot="1" x14ac:dyDescent="0.35">
      <c r="A21" s="47"/>
      <c r="B21" s="153">
        <v>8</v>
      </c>
      <c r="C21" s="154" t="s">
        <v>39</v>
      </c>
      <c r="D21" s="155"/>
      <c r="E21" s="149" t="str">
        <f>'2- Checks'!E35</f>
        <v>Not checked</v>
      </c>
      <c r="F21" s="150">
        <f>'2- Checks'!F35</f>
        <v>0</v>
      </c>
      <c r="G21" s="150"/>
      <c r="H21" s="149" t="str">
        <f t="shared" si="2"/>
        <v>0</v>
      </c>
      <c r="I21" s="151" t="str">
        <f t="shared" si="4"/>
        <v xml:space="preserve"> </v>
      </c>
      <c r="J21" s="157"/>
      <c r="K21" s="104"/>
      <c r="L21" s="157"/>
    </row>
    <row r="22" spans="1:12" ht="14.5" thickBot="1" x14ac:dyDescent="0.35">
      <c r="A22" s="45"/>
      <c r="B22" s="99"/>
      <c r="C22" s="156"/>
      <c r="D22" s="157"/>
      <c r="E22" s="99"/>
      <c r="F22" s="104"/>
      <c r="G22" s="99"/>
      <c r="H22" s="104"/>
      <c r="I22" s="105"/>
      <c r="J22" s="157"/>
      <c r="K22" s="157"/>
      <c r="L22" s="157"/>
    </row>
    <row r="23" spans="1:12" ht="15" hidden="1" customHeight="1" thickBot="1" x14ac:dyDescent="0.35">
      <c r="B23" s="158"/>
      <c r="C23" s="158"/>
      <c r="D23" s="158"/>
      <c r="E23" s="158"/>
      <c r="F23" s="158"/>
      <c r="G23" s="159" t="s">
        <v>9</v>
      </c>
      <c r="H23" s="160">
        <f>(H14+H15+H16+H17+H18+H19+H20+H21)</f>
        <v>0</v>
      </c>
      <c r="I23" s="158" t="s">
        <v>8</v>
      </c>
      <c r="J23" s="157"/>
      <c r="K23" s="157"/>
      <c r="L23" s="157"/>
    </row>
    <row r="24" spans="1:12" ht="14.25" customHeight="1" thickBot="1" x14ac:dyDescent="0.35">
      <c r="B24" s="158"/>
      <c r="C24" s="158"/>
      <c r="D24" s="158"/>
      <c r="E24" s="161" t="s">
        <v>37</v>
      </c>
      <c r="F24" s="162" t="s">
        <v>7</v>
      </c>
      <c r="G24" s="163" t="str">
        <f>_xlfn.IFS(E14="NO","High",E15="NO","High",E18="NO","High",H23=0,"High",H23&lt;=49,"High",H23&lt;=84,"Med",H23&gt;=85,"Low",H23&lt;=85,"Low")</f>
        <v>High</v>
      </c>
      <c r="H24" s="104"/>
      <c r="I24" s="158"/>
      <c r="J24" s="157"/>
      <c r="K24" s="157"/>
      <c r="L24" s="157"/>
    </row>
    <row r="25" spans="1:12" ht="14.25" hidden="1" customHeight="1" thickBot="1" x14ac:dyDescent="0.35">
      <c r="B25" s="158"/>
      <c r="C25" s="158"/>
      <c r="D25" s="158"/>
      <c r="E25" s="164"/>
      <c r="F25" s="165" t="s">
        <v>36</v>
      </c>
      <c r="G25" s="166">
        <f>_xlfn.IFS(E14="NO","0",E15="NO","0",E18="NO","0",H23=H14+H15+H16+H17+H18+H19+H20+H21,H23)</f>
        <v>0</v>
      </c>
      <c r="H25" s="104"/>
      <c r="I25" s="158" t="s">
        <v>8</v>
      </c>
      <c r="J25" s="157"/>
      <c r="K25" s="157"/>
      <c r="L25" s="157"/>
    </row>
    <row r="26" spans="1:12" ht="14.25" customHeight="1" thickBot="1" x14ac:dyDescent="0.35">
      <c r="B26" s="158"/>
      <c r="C26" s="158"/>
      <c r="D26" s="158"/>
      <c r="E26" s="167"/>
      <c r="F26" s="158"/>
      <c r="G26" s="158"/>
      <c r="H26" s="158"/>
      <c r="I26" s="158"/>
      <c r="J26" s="157"/>
      <c r="K26" s="157"/>
      <c r="L26" s="157"/>
    </row>
    <row r="27" spans="1:12" ht="14.25" customHeight="1" x14ac:dyDescent="0.3">
      <c r="B27" s="158"/>
      <c r="C27" s="158"/>
      <c r="D27" s="158"/>
      <c r="E27" s="168" t="s">
        <v>6</v>
      </c>
      <c r="F27" s="169" t="s">
        <v>5</v>
      </c>
      <c r="G27" s="170" t="s">
        <v>4</v>
      </c>
      <c r="H27" s="157"/>
      <c r="I27" s="158"/>
      <c r="J27" s="157"/>
      <c r="K27" s="157"/>
      <c r="L27" s="157"/>
    </row>
    <row r="28" spans="1:12" ht="14.25" customHeight="1" x14ac:dyDescent="0.3">
      <c r="B28" s="158"/>
      <c r="C28" s="158"/>
      <c r="D28" s="158"/>
      <c r="E28" s="171"/>
      <c r="F28" s="172" t="s">
        <v>3</v>
      </c>
      <c r="G28" s="173" t="s">
        <v>2</v>
      </c>
      <c r="H28" s="157"/>
      <c r="I28" s="158"/>
      <c r="J28" s="157"/>
      <c r="K28" s="157"/>
      <c r="L28" s="157"/>
    </row>
    <row r="29" spans="1:12" ht="14.25" customHeight="1" x14ac:dyDescent="0.3">
      <c r="B29" s="158"/>
      <c r="C29" s="158"/>
      <c r="D29" s="158"/>
      <c r="E29" s="171"/>
      <c r="F29" s="174" t="s">
        <v>1</v>
      </c>
      <c r="G29" s="175" t="s">
        <v>0</v>
      </c>
      <c r="H29" s="157"/>
      <c r="I29" s="158"/>
      <c r="J29" s="157"/>
      <c r="K29" s="157"/>
      <c r="L29" s="157"/>
    </row>
    <row r="30" spans="1:12" ht="42.75" customHeight="1" thickBot="1" x14ac:dyDescent="0.35">
      <c r="B30" s="158"/>
      <c r="C30" s="158"/>
      <c r="D30" s="158"/>
      <c r="E30" s="176"/>
      <c r="F30" s="177" t="s">
        <v>70</v>
      </c>
      <c r="G30" s="178" t="s">
        <v>0</v>
      </c>
      <c r="H30" s="157"/>
      <c r="I30" s="158"/>
      <c r="J30" s="157"/>
      <c r="K30" s="157"/>
      <c r="L30" s="157"/>
    </row>
  </sheetData>
  <sheetProtection algorithmName="SHA-512" hashValue="4fS+gl/E4SYbif4RzBLAXDfOokqU4g0iQFNDv62xbJlaY6TCgp8yrnqHiDAAM3RiKN5hLhSpWIzOflxZVy5x4g==" saltValue="/4TccfBk7YQWelDWt/Y2RA==" spinCount="100000" sheet="1" objects="1" scenarios="1"/>
  <mergeCells count="38">
    <mergeCell ref="E27:E30"/>
    <mergeCell ref="E24:E25"/>
    <mergeCell ref="F14:G14"/>
    <mergeCell ref="F15:G15"/>
    <mergeCell ref="F16:G16"/>
    <mergeCell ref="F17:G17"/>
    <mergeCell ref="F18:G18"/>
    <mergeCell ref="G11:H11"/>
    <mergeCell ref="F6:F8"/>
    <mergeCell ref="G6:H8"/>
    <mergeCell ref="F9:F11"/>
    <mergeCell ref="C13:D13"/>
    <mergeCell ref="F13:G13"/>
    <mergeCell ref="C12:H12"/>
    <mergeCell ref="D10:E10"/>
    <mergeCell ref="D11:E11"/>
    <mergeCell ref="G5:H5"/>
    <mergeCell ref="G9:H9"/>
    <mergeCell ref="G10:H10"/>
    <mergeCell ref="D2:G3"/>
    <mergeCell ref="D5:E5"/>
    <mergeCell ref="D6:E6"/>
    <mergeCell ref="D7:E7"/>
    <mergeCell ref="D8:E8"/>
    <mergeCell ref="D9:E9"/>
    <mergeCell ref="C20:D20"/>
    <mergeCell ref="C21:D21"/>
    <mergeCell ref="F20:G20"/>
    <mergeCell ref="F21:G21"/>
    <mergeCell ref="K14:K16"/>
    <mergeCell ref="K17:K19"/>
    <mergeCell ref="C14:D14"/>
    <mergeCell ref="C15:D15"/>
    <mergeCell ref="C16:D16"/>
    <mergeCell ref="C17:D17"/>
    <mergeCell ref="C18:D18"/>
    <mergeCell ref="C19:D19"/>
    <mergeCell ref="F19:G19"/>
  </mergeCells>
  <conditionalFormatting sqref="E14:E21">
    <cfRule type="containsText" dxfId="10" priority="12" operator="containsText" text="Not checked">
      <formula>NOT(ISERROR(SEARCH("Not checked",E14)))</formula>
    </cfRule>
    <cfRule type="containsText" dxfId="9" priority="14" operator="containsText" text="YES">
      <formula>NOT(ISERROR(SEARCH("YES",E14)))</formula>
    </cfRule>
  </conditionalFormatting>
  <conditionalFormatting sqref="E14:E21">
    <cfRule type="containsText" dxfId="8" priority="13" operator="containsText" text="NO">
      <formula>NOT(ISERROR(SEARCH("NO",E14)))</formula>
    </cfRule>
  </conditionalFormatting>
  <conditionalFormatting sqref="H14:H21">
    <cfRule type="expression" priority="11">
      <formula>"IF(D21=""YES"",""7.7"",""0"")"</formula>
    </cfRule>
  </conditionalFormatting>
  <conditionalFormatting sqref="I14:I21">
    <cfRule type="notContainsBlanks" dxfId="7" priority="15">
      <formula>LEN(TRIM(I14))&gt;0</formula>
    </cfRule>
  </conditionalFormatting>
  <conditionalFormatting sqref="H23">
    <cfRule type="cellIs" dxfId="6" priority="8" operator="between">
      <formula>84</formula>
      <formula>101</formula>
    </cfRule>
    <cfRule type="cellIs" dxfId="5" priority="9" operator="between">
      <formula>50</formula>
      <formula>84</formula>
    </cfRule>
    <cfRule type="cellIs" dxfId="4" priority="10" operator="between">
      <formula>0</formula>
      <formula>49</formula>
    </cfRule>
  </conditionalFormatting>
  <conditionalFormatting sqref="G24">
    <cfRule type="containsText" dxfId="3" priority="5" operator="containsText" text="High">
      <formula>NOT(ISERROR(SEARCH("High",G24)))</formula>
    </cfRule>
    <cfRule type="containsText" dxfId="2" priority="6" operator="containsText" text="Med">
      <formula>NOT(ISERROR(SEARCH("Med",G24)))</formula>
    </cfRule>
    <cfRule type="containsText" dxfId="1" priority="7" operator="containsText" text="Low">
      <formula>NOT(ISERROR(SEARCH("Low",G24)))</formula>
    </cfRule>
  </conditionalFormatting>
  <conditionalFormatting sqref="I15:I21">
    <cfRule type="containsText" priority="4" stopIfTrue="1" operator="containsText" text="Ensure corrective action taken. Reccommended to track actions in PIM">
      <formula>NOT(ISERROR(SEARCH("Ensure corrective action taken. Reccommended to track actions in PIM",I15)))</formula>
    </cfRule>
  </conditionalFormatting>
  <conditionalFormatting sqref="F14:G21">
    <cfRule type="cellIs" dxfId="0" priority="3" operator="between">
      <formula>0</formula>
      <formula>0</formula>
    </cfRule>
  </conditionalFormatting>
  <conditionalFormatting sqref="I14">
    <cfRule type="containsText" priority="2" stopIfTrue="1" operator="containsText" text="Ensure corrective action taken. Reccommended to track actions in PIM">
      <formula>NOT(ISERROR(SEARCH("Ensure corrective action taken. Reccommended to track actions in PIM",I14)))</formula>
    </cfRule>
  </conditionalFormatting>
  <conditionalFormatting sqref="I14">
    <cfRule type="containsText" priority="1" stopIfTrue="1" operator="containsText" text="Ensure corrective action taken. Reccommended to track actions in PIM">
      <formula>NOT(ISERROR(SEARCH("Ensure corrective action taken. Reccommended to track actions in PIM",I14)))</formula>
    </cfRule>
  </conditionalFormatting>
  <printOptions horizontalCentered="1"/>
  <pageMargins left="0.4" right="0.4" top="0.6" bottom="0.5" header="0.5" footer="0.25"/>
  <pageSetup paperSize="9" scale="88" orientation="landscape" horizontalDpi="4294967295" verticalDpi="4294967295" r:id="rId1"/>
  <headerFooter alignWithMargins="0">
    <oddHeader>&amp;CHSE Tracker</oddHeader>
    <oddFooter>&amp;C14/01/2019 V.03&amp;R&amp;"Trebuchet MS,Regular"&amp;8Page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7D1EE79E60344824E760B72401DCD" ma:contentTypeVersion="24" ma:contentTypeDescription="Create a new document." ma:contentTypeScope="" ma:versionID="6ff9f7d33ba1a101a7aa734237f058ef">
  <xsd:schema xmlns:xsd="http://www.w3.org/2001/XMLSchema" xmlns:xs="http://www.w3.org/2001/XMLSchema" xmlns:p="http://schemas.microsoft.com/office/2006/metadata/properties" xmlns:ns2="4e08bec3-6e5c-4fb3-a2b0-951dae00c3f7" xmlns:ns3="de9550f0-de3c-4272-a9da-276f7a4be8d9" targetNamespace="http://schemas.microsoft.com/office/2006/metadata/properties" ma:root="true" ma:fieldsID="4e3edfbcd136b0388c91a7d7d4c9e12d" ns2:_="" ns3:_="">
    <xsd:import namespace="4e08bec3-6e5c-4fb3-a2b0-951dae00c3f7"/>
    <xsd:import namespace="de9550f0-de3c-4272-a9da-276f7a4be8d9"/>
    <xsd:element name="properties">
      <xsd:complexType>
        <xsd:sequence>
          <xsd:element name="documentManagement">
            <xsd:complexType>
              <xsd:all>
                <xsd:element ref="ns2:vTitle" minOccurs="0"/>
                <xsd:element ref="ns2:Category" minOccurs="0"/>
                <xsd:element ref="ns2:RefIDURL" minOccurs="0"/>
                <xsd:element ref="ns2:BackToHSEDocument" minOccurs="0"/>
                <xsd:element ref="ns2:DevelTeamName" minOccurs="0"/>
                <xsd:element ref="ns2:ProcessOwner" minOccurs="0"/>
                <xsd:element ref="ns2:ProcessAuthor" minOccurs="0"/>
                <xsd:element ref="ns2:ISORef" minOccurs="0"/>
                <xsd:element ref="ns2:DateIssued" minOccurs="0"/>
                <xsd:element ref="ns2:ProcessNo" minOccurs="0"/>
                <xsd:element ref="ns2:DocumentVersion" minOccurs="0"/>
                <xsd:element ref="ns3:SharedWithUsers" minOccurs="0"/>
                <xsd:element ref="ns2:ControlledDoc" minOccurs="0"/>
                <xsd:element ref="ns2:IsPopUp" minOccurs="0"/>
                <xsd:element ref="ns2:CMSDocsSecurityClassification" minOccurs="0"/>
                <xsd:element ref="ns2:HSESearchKeywords" minOccurs="0"/>
                <xsd:element ref="ns2:ViewerType" minOccurs="0"/>
                <xsd:element ref="ns2:ExpiryDate" minOccurs="0"/>
                <xsd:element ref="ns2:DocTypeClassification" minOccurs="0"/>
                <xsd:element ref="ns2:Levels" minOccurs="0"/>
                <xsd:element ref="ns2:Order0" minOccurs="0"/>
                <xsd:element ref="ns2:Alert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8bec3-6e5c-4fb3-a2b0-951dae00c3f7" elementFormDefault="qualified">
    <xsd:import namespace="http://schemas.microsoft.com/office/2006/documentManagement/types"/>
    <xsd:import namespace="http://schemas.microsoft.com/office/infopath/2007/PartnerControls"/>
    <xsd:element name="vTitle" ma:index="1" nillable="true" ma:displayName="vTitle" ma:internalName="vTitle">
      <xsd:simpleType>
        <xsd:restriction base="dms:Text">
          <xsd:maxLength value="255"/>
        </xsd:restriction>
      </xsd:simpleType>
    </xsd:element>
    <xsd:element name="Category" ma:index="3" nillable="true" ma:displayName="Category" ma:list="{b854a5c6-2105-49df-9694-9a26bb9e819a}" ma:internalName="Category" ma:showField="Title">
      <xsd:simpleType>
        <xsd:restriction base="dms:Lookup"/>
      </xsd:simpleType>
    </xsd:element>
    <xsd:element name="RefIDURL" ma:index="4" nillable="true" ma:displayName="RefIDURL" ma:internalName="RefIDURL">
      <xsd:simpleType>
        <xsd:restriction base="dms:Text">
          <xsd:maxLength value="255"/>
        </xsd:restriction>
      </xsd:simpleType>
    </xsd:element>
    <xsd:element name="BackToHSEDocument" ma:index="11" nillable="true" ma:displayName="BackToHSEDocument" ma:list="{4e08bec3-6e5c-4fb3-a2b0-951dae00c3f7}" ma:internalName="BackToHSEDocument" ma:showField="RefIDURL">
      <xsd:simpleType>
        <xsd:restriction base="dms:Lookup"/>
      </xsd:simpleType>
    </xsd:element>
    <xsd:element name="DevelTeamName" ma:index="12" nillable="true" ma:displayName="DevelTeamName" ma:internalName="DevelTeamName">
      <xsd:simpleType>
        <xsd:restriction base="dms:Text">
          <xsd:maxLength value="255"/>
        </xsd:restriction>
      </xsd:simpleType>
    </xsd:element>
    <xsd:element name="ProcessOwner" ma:index="13" nillable="true" ma:displayName="ProcessOwner" ma:internalName="ProcessOwner">
      <xsd:simpleType>
        <xsd:restriction base="dms:Text">
          <xsd:maxLength value="255"/>
        </xsd:restriction>
      </xsd:simpleType>
    </xsd:element>
    <xsd:element name="ProcessAuthor" ma:index="14" nillable="true" ma:displayName="ProcessAuthor" ma:internalName="ProcessAuthor">
      <xsd:simpleType>
        <xsd:restriction base="dms:Text">
          <xsd:maxLength value="255"/>
        </xsd:restriction>
      </xsd:simpleType>
    </xsd:element>
    <xsd:element name="ISORef" ma:index="15" nillable="true" ma:displayName="ISORef" ma:internalName="ISORef">
      <xsd:simpleType>
        <xsd:restriction base="dms:Text">
          <xsd:maxLength value="255"/>
        </xsd:restriction>
      </xsd:simpleType>
    </xsd:element>
    <xsd:element name="DateIssued" ma:index="16" nillable="true" ma:displayName="DateIssued" ma:format="DateOnly" ma:internalName="DateIssued">
      <xsd:simpleType>
        <xsd:restriction base="dms:DateTime"/>
      </xsd:simpleType>
    </xsd:element>
    <xsd:element name="ProcessNo" ma:index="17" nillable="true" ma:displayName="ProcessNo" ma:internalName="ProcessNo">
      <xsd:simpleType>
        <xsd:restriction base="dms:Text">
          <xsd:maxLength value="255"/>
        </xsd:restriction>
      </xsd:simpleType>
    </xsd:element>
    <xsd:element name="DocumentVersion" ma:index="18" nillable="true" ma:displayName="DocumentVersion" ma:internalName="DocumentVersion">
      <xsd:simpleType>
        <xsd:restriction base="dms:Text">
          <xsd:maxLength value="255"/>
        </xsd:restriction>
      </xsd:simpleType>
    </xsd:element>
    <xsd:element name="ControlledDoc" ma:index="20" nillable="true" ma:displayName="ControlledDoc" ma:default="1" ma:internalName="ControlledDoc">
      <xsd:simpleType>
        <xsd:restriction base="dms:Boolean"/>
      </xsd:simpleType>
    </xsd:element>
    <xsd:element name="IsPopUp" ma:index="21" nillable="true" ma:displayName="IsPopUp" ma:default="0" ma:internalName="IsPopUp">
      <xsd:simpleType>
        <xsd:restriction base="dms:Boolean"/>
      </xsd:simpleType>
    </xsd:element>
    <xsd:element name="CMSDocsSecurityClassification" ma:index="22" nillable="true" ma:displayName="CMSDocsSecurityClassification" ma:internalName="CMSDocsSecurityClassification">
      <xsd:simpleType>
        <xsd:restriction base="dms:Text">
          <xsd:maxLength value="255"/>
        </xsd:restriction>
      </xsd:simpleType>
    </xsd:element>
    <xsd:element name="HSESearchKeywords" ma:index="23" nillable="true" ma:displayName="HSESearchKeywords" ma:internalName="HSESearchKeywords">
      <xsd:simpleType>
        <xsd:restriction base="dms:Text">
          <xsd:maxLength value="255"/>
        </xsd:restriction>
      </xsd:simpleType>
    </xsd:element>
    <xsd:element name="ViewerType" ma:index="24" nillable="true" ma:displayName="ViewerType" ma:default="Custom" ma:internalName="ViewerType">
      <xsd:simpleType>
        <xsd:restriction base="dms:Text">
          <xsd:maxLength value="255"/>
        </xsd:restriction>
      </xsd:simpleType>
    </xsd:element>
    <xsd:element name="ExpiryDate" ma:index="25" nillable="true" ma:displayName="ExpiryDate" ma:format="DateOnly" ma:internalName="ExpiryDate">
      <xsd:simpleType>
        <xsd:restriction base="dms:DateTime"/>
      </xsd:simpleType>
    </xsd:element>
    <xsd:element name="DocTypeClassification" ma:index="27" nillable="true" ma:displayName="DocTypeClassification" ma:default="Default" ma:format="Dropdown" ma:internalName="DocTypeClassification">
      <xsd:simpleType>
        <xsd:restriction base="dms:Choice">
          <xsd:enumeration value="Default"/>
          <xsd:enumeration value="Checklist"/>
          <xsd:enumeration value="Template"/>
        </xsd:restriction>
      </xsd:simpleType>
    </xsd:element>
    <xsd:element name="Levels" ma:index="28" nillable="true" ma:displayName="Levels" ma:internalName="Levels">
      <xsd:simpleType>
        <xsd:restriction base="dms:Text">
          <xsd:maxLength value="255"/>
        </xsd:restriction>
      </xsd:simpleType>
    </xsd:element>
    <xsd:element name="Order0" ma:index="29" nillable="true" ma:displayName="Order" ma:internalName="Order0">
      <xsd:simpleType>
        <xsd:restriction base="dms:Number"/>
      </xsd:simpleType>
    </xsd:element>
    <xsd:element name="AlertUpdate" ma:index="30" nillable="true" ma:displayName="AlertUpdate" ma:internalName="AlertUpda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550f0-de3c-4272-a9da-276f7a4be8d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yDate xmlns="4e08bec3-6e5c-4fb3-a2b0-951dae00c3f7">2026-10-10T20:00:00+00:00</ExpiryDate>
    <DocumentVersion xmlns="4e08bec3-6e5c-4fb3-a2b0-951dae00c3f7" xsi:nil="true"/>
    <ViewerType xmlns="4e08bec3-6e5c-4fb3-a2b0-951dae00c3f7">Default</ViewerType>
    <ProcessNo xmlns="4e08bec3-6e5c-4fb3-a2b0-951dae00c3f7">SP-1237-C-L3</ProcessNo>
    <ISORef xmlns="4e08bec3-6e5c-4fb3-a2b0-951dae00c3f7">iso</ISORef>
    <RefIDURL xmlns="4e08bec3-6e5c-4fb3-a2b0-951dae00c3f7">SP-1237-C-L3</RefIDURL>
    <Levels xmlns="4e08bec3-6e5c-4fb3-a2b0-951dae00c3f7">L3</Levels>
    <DocTypeClassification xmlns="4e08bec3-6e5c-4fb3-a2b0-951dae00c3f7">Checklist</DocTypeClassification>
    <BackToHSEDocument xmlns="4e08bec3-6e5c-4fb3-a2b0-951dae00c3f7">763</BackToHSEDocument>
    <vTitle xmlns="4e08bec3-6e5c-4fb3-a2b0-951dae00c3f7">Management of ionizing radiation</vTitle>
    <ProcessOwner xmlns="4e08bec3-6e5c-4fb3-a2b0-951dae00c3f7">MCOH - Head of Occupational Health</ProcessOwner>
    <DateIssued xmlns="4e08bec3-6e5c-4fb3-a2b0-951dae00c3f7">2023-10-10T20:00:00+00:00</DateIssued>
    <HSESearchKeywords xmlns="4e08bec3-6e5c-4fb3-a2b0-951dae00c3f7" xsi:nil="true"/>
    <Category xmlns="4e08bec3-6e5c-4fb3-a2b0-951dae00c3f7">1</Category>
    <CMSDocsSecurityClassification xmlns="4e08bec3-6e5c-4fb3-a2b0-951dae00c3f7">Unrestricted</CMSDocsSecurityClassification>
    <ProcessAuthor xmlns="4e08bec3-6e5c-4fb3-a2b0-951dae00c3f7">Sabari, Said MCOH2</ProcessAuthor>
    <ControlledDoc xmlns="4e08bec3-6e5c-4fb3-a2b0-951dae00c3f7">true</ControlledDoc>
    <IsPopUp xmlns="4e08bec3-6e5c-4fb3-a2b0-951dae00c3f7">false</IsPopUp>
    <DevelTeamName xmlns="4e08bec3-6e5c-4fb3-a2b0-951dae00c3f7" xsi:nil="true"/>
    <AlertUpdate xmlns="4e08bec3-6e5c-4fb3-a2b0-951dae00c3f7">
      <Url xsi:nil="true"/>
      <Description xsi:nil="true"/>
    </AlertUpdate>
    <Order0 xmlns="4e08bec3-6e5c-4fb3-a2b0-951dae00c3f7" xsi:nil="true"/>
  </documentManagement>
</p:properties>
</file>

<file path=customXml/itemProps1.xml><?xml version="1.0" encoding="utf-8"?>
<ds:datastoreItem xmlns:ds="http://schemas.openxmlformats.org/officeDocument/2006/customXml" ds:itemID="{57AE9453-1C3E-4EAC-950C-A0462B2FD7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2FACE-FD2B-45C8-B2F2-C351F70FFE7C}"/>
</file>

<file path=customXml/itemProps3.xml><?xml version="1.0" encoding="utf-8"?>
<ds:datastoreItem xmlns:ds="http://schemas.openxmlformats.org/officeDocument/2006/customXml" ds:itemID="{0CE0C2A5-90D8-4245-AFCF-3FFBA153F994}">
  <ds:schemaRefs>
    <ds:schemaRef ds:uri="http://schemas.microsoft.com/office/2006/documentManagement/types"/>
    <ds:schemaRef ds:uri="7c28dda4-d0ca-4344-b6a5-ce3ac05cc92d"/>
    <ds:schemaRef ds:uri="http://purl.org/dc/elements/1.1/"/>
    <ds:schemaRef ds:uri="http://purl.org/dc/terms/"/>
    <ds:schemaRef ds:uri="http://schemas.microsoft.com/office/2006/metadata/properties"/>
    <ds:schemaRef ds:uri="0ba4cfd4-b64c-479e-8fb1-117def0c940f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</vt:lpstr>
      <vt:lpstr>2- Checks</vt:lpstr>
      <vt:lpstr>Final L3 Report</vt:lpstr>
      <vt:lpstr>'Final L3 Report'!Print_Area</vt:lpstr>
    </vt:vector>
  </TitlesOfParts>
  <Company>PDO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SP-1237-C-L3</dc:title>
  <dc:creator>Wahaibi, Sami MSE533</dc:creator>
  <cp:lastModifiedBy>Wahaibi, Sami MSE533</cp:lastModifiedBy>
  <dcterms:created xsi:type="dcterms:W3CDTF">2021-04-20T09:35:36Z</dcterms:created>
  <dcterms:modified xsi:type="dcterms:W3CDTF">2021-08-24T18:27:25Z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0x010100C797D1EE79E60344824E760B72401DCD</vt:lpwstr>
  </property>
  <property fmtid="{D5CDD505-2E9C-101B-9397-08002B2CF9AE}" pid="3" name="DocumentType">
    <vt:lpwstr>391;#Specification|feb2ed4e-8938-419b-949f-e1a61b3dd284</vt:lpwstr>
  </property>
  <property fmtid="{D5CDD505-2E9C-101B-9397-08002B2CF9AE}" pid="4" name="CMSDepartment">
    <vt:lpwstr>411;#MCOH|c4a11950-6a53-41da-8dc7-bb196d528552</vt:lpwstr>
  </property>
  <property fmtid="{D5CDD505-2E9C-101B-9397-08002B2CF9AE}" pid="5" name="Discipline">
    <vt:lpwstr>406;#Medical|d756d905-6d31-465d-af3a-0b43d934770d;#345;#HSE|44186c04-9fe2-400a-8fda-bf40bf3ac852</vt:lpwstr>
  </property>
</Properties>
</file>