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61549\OneDrive - Petroleum Development Oman\Desktop\Temp\L3 checks\"/>
    </mc:Choice>
  </mc:AlternateContent>
  <xr:revisionPtr revIDLastSave="0" documentId="13_ncr:1_{D4F7B886-83AF-4B18-8340-338978E9F4FF}" xr6:coauthVersionLast="45" xr6:coauthVersionMax="45" xr10:uidLastSave="{00000000-0000-0000-0000-000000000000}"/>
  <workbookProtection workbookAlgorithmName="SHA-512" workbookHashValue="/RWSy80pzbhk/VHn7n8/BHoP3P1XSapgysCyQDW8/KV1KbkVUuEjAwIRLF2buWlcgGqJ1yCaCfsz88OulmiVYg==" workbookSaltValue="KtPh2jq10Vobhc0hxdGYqw==" workbookSpinCount="100000" lockStructure="1"/>
  <bookViews>
    <workbookView xWindow="-108" yWindow="-108" windowWidth="23256" windowHeight="12576" activeTab="1" xr2:uid="{F66EB682-9D8F-4FF3-938B-0CBF39AEB6B1}"/>
  </bookViews>
  <sheets>
    <sheet name="Read me" sheetId="2" r:id="rId1"/>
    <sheet name="2- Checks" sheetId="4" r:id="rId2"/>
    <sheet name="Final L3 Report" sheetId="3" r:id="rId3"/>
  </sheets>
  <definedNames>
    <definedName name="mole_wt">#REF!</definedName>
    <definedName name="_xlnm.Print_Area" localSheetId="2">'Final L3 Report'!$B$12:$I$14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G5" i="3"/>
  <c r="G10" i="3"/>
  <c r="G11" i="3"/>
  <c r="G9" i="3"/>
  <c r="E24" i="4" l="1"/>
  <c r="E16" i="4"/>
  <c r="E17" i="3" s="1"/>
  <c r="E13" i="4"/>
  <c r="E16" i="3" s="1"/>
  <c r="E9" i="4"/>
  <c r="F19" i="3"/>
  <c r="F18" i="3"/>
  <c r="F20" i="3"/>
  <c r="F21" i="3"/>
  <c r="F17" i="3"/>
  <c r="I17" i="3" l="1"/>
  <c r="H17" i="3"/>
  <c r="J17" i="3" s="1"/>
  <c r="I16" i="3"/>
  <c r="H16" i="3"/>
  <c r="E15" i="3"/>
  <c r="H15" i="3" s="1"/>
  <c r="E20" i="4"/>
  <c r="E18" i="3" s="1"/>
  <c r="E21" i="4"/>
  <c r="E19" i="3" s="1"/>
  <c r="E27" i="4"/>
  <c r="E21" i="3" s="1"/>
  <c r="H21" i="3" s="1"/>
  <c r="F15" i="3"/>
  <c r="F16" i="3"/>
  <c r="E20" i="3"/>
  <c r="J16" i="3" l="1"/>
  <c r="H20" i="3"/>
  <c r="J20" i="3" s="1"/>
  <c r="I20" i="3"/>
  <c r="I19" i="3"/>
  <c r="H19" i="3"/>
  <c r="J19" i="3" s="1"/>
  <c r="H18" i="3"/>
  <c r="J18" i="3" s="1"/>
  <c r="I21" i="3"/>
  <c r="J21" i="3"/>
  <c r="J15" i="3"/>
  <c r="I15" i="3"/>
  <c r="I18" i="3"/>
  <c r="H23" i="3" l="1"/>
  <c r="G25" i="3" s="1"/>
  <c r="K15" i="3"/>
  <c r="K18" i="3"/>
  <c r="G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Wahaibi, Sami MSE533</author>
  </authors>
  <commentList>
    <comment ref="C9" authorId="0" shapeId="0" xr:uid="{0684EBE1-7CF1-42B6-AC41-BC9995942C61}">
      <text>
        <r>
          <rPr>
            <sz val="9"/>
            <color indexed="81"/>
            <rFont val="Tahoma"/>
            <family val="2"/>
          </rPr>
          <t>Working at height can be any height but we know that when you are at a height of 2M or more, if there is a fall, then it is most likely to be fatal.</t>
        </r>
      </text>
    </comment>
    <comment ref="C11" authorId="0" shapeId="0" xr:uid="{C3EF2C7C-969B-4140-A4F7-F90E1A6A0C21}">
      <text>
        <r>
          <rPr>
            <sz val="9"/>
            <color indexed="81"/>
            <rFont val="Tahoma"/>
            <family val="2"/>
          </rPr>
          <t xml:space="preserve">Height surface is a surface above 300mm from the ground, this includes falls below ground. e.g. a trench, basement or open vessel. 
</t>
        </r>
      </text>
    </comment>
    <comment ref="C15" authorId="0" shapeId="0" xr:uid="{A4C0C80E-D074-47D2-8C31-0EAAE409CA24}">
      <text>
        <r>
          <rPr>
            <b/>
            <sz val="9"/>
            <color indexed="81"/>
            <rFont val="Tahoma"/>
            <family val="2"/>
          </rPr>
          <t xml:space="preserve">5.3 Scaffolding Materials and Equipment
</t>
        </r>
        <r>
          <rPr>
            <sz val="9"/>
            <color indexed="81"/>
            <rFont val="Tahoma"/>
            <family val="2"/>
          </rPr>
          <t xml:space="preserve">◼ The highest standards of housekeeping must be maintained on site at all times. </t>
        </r>
      </text>
    </comment>
    <comment ref="C16" authorId="0" shapeId="0" xr:uid="{73B32FCC-2FBB-4099-B3F1-2D88CFC8DC5A}">
      <text>
        <r>
          <rPr>
            <b/>
            <sz val="9"/>
            <color indexed="81"/>
            <rFont val="Tahoma"/>
            <family val="2"/>
          </rPr>
          <t xml:space="preserve">5.12 Scaffold Inspection
</t>
        </r>
        <r>
          <rPr>
            <sz val="9"/>
            <color indexed="81"/>
            <rFont val="Tahoma"/>
            <family val="2"/>
          </rPr>
          <t>The PDO representative must identify which of the three options is required for ensuring scaffold inspections are undertaken:
◼ Contractor, providing the scaffolding (part of the contract). 
◼ Appoint an independent inspection company 
◼ PDO employee trained to do so.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368A0FC8-0778-428E-8ECA-9C30259AC4F0}">
      <text>
        <r>
          <rPr>
            <sz val="9"/>
            <color indexed="81"/>
            <rFont val="Tahoma"/>
            <family val="2"/>
          </rPr>
          <t xml:space="preserve">◼ At intervals not exceeding seven days until the structure is dismantled. </t>
        </r>
      </text>
    </comment>
    <comment ref="C18" authorId="0" shapeId="0" xr:uid="{2B845CFA-8DA3-4559-BC93-A9364D54B417}">
      <text>
        <r>
          <rPr>
            <sz val="9"/>
            <color indexed="81"/>
            <rFont val="Tahoma"/>
            <family val="2"/>
          </rPr>
          <t>◼ The Scaffold Inspector must complete the Scaffold Tagging System inserts and the scaffold inspection report, and maintain a register for all scaffold inspections. The scaffold inspection reports may be held electronically.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8AF9895C-0F43-4036-B926-F7A47FAC571C}">
      <text>
        <r>
          <rPr>
            <sz val="9"/>
            <color indexed="81"/>
            <rFont val="Tahoma"/>
            <family val="2"/>
          </rPr>
          <t>◼ Inspections must be recorded in the register.</t>
        </r>
      </text>
    </comment>
    <comment ref="C21" authorId="0" shapeId="0" xr:uid="{F5A166AD-7370-4B00-A079-D7F76765642C}">
      <text>
        <r>
          <rPr>
            <sz val="9"/>
            <color indexed="81"/>
            <rFont val="Tahoma"/>
            <family val="2"/>
          </rPr>
          <t xml:space="preserve">◼ Barriers and warning signs to segregate danger areas and prevent access onto, through or near scaffolds where there is a risk of falling objects. </t>
        </r>
      </text>
    </comment>
    <comment ref="C22" authorId="0" shapeId="0" xr:uid="{0A149FD3-A1F8-4D35-8B52-FF04847CA7C9}">
      <text>
        <r>
          <rPr>
            <sz val="9"/>
            <color indexed="81"/>
            <rFont val="Tahoma"/>
            <family val="2"/>
          </rPr>
          <t xml:space="preserve">◼ By using close-boarded working platforms without gaps where objects could fall.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E6A6E0D4-8ACF-4CA0-89F2-10CEBDA1445E}">
      <text>
        <r>
          <rPr>
            <sz val="9"/>
            <color indexed="81"/>
            <rFont val="Tahoma"/>
            <family val="2"/>
          </rPr>
          <t xml:space="preserve">e.g. Cruws are not workig above each other, using of tools belt to carry thier hand tools.
</t>
        </r>
      </text>
    </comment>
    <comment ref="C24" authorId="0" shapeId="0" xr:uid="{69921DB6-14BC-44DB-B0AC-AA4F43A1DD80}">
      <text>
        <r>
          <rPr>
            <sz val="9"/>
            <color indexed="81"/>
            <rFont val="Tahoma"/>
            <family val="2"/>
          </rPr>
          <t xml:space="preserve">Rescue planning must be included in the scaffolding risk assessment HEMP and/or method statement.
</t>
        </r>
      </text>
    </comment>
    <comment ref="C25" authorId="0" shapeId="0" xr:uid="{F6B3BB3B-4FC8-4D39-8770-8CFE631BEF85}">
      <text>
        <r>
          <rPr>
            <sz val="9"/>
            <color indexed="81"/>
            <rFont val="Tahoma"/>
            <family val="2"/>
          </rPr>
          <t>All scaffolders must be trained in its use, the equipment must be readily available at the workplace and maintained in good order.</t>
        </r>
      </text>
    </comment>
  </commentList>
</comments>
</file>

<file path=xl/sharedStrings.xml><?xml version="1.0" encoding="utf-8"?>
<sst xmlns="http://schemas.openxmlformats.org/spreadsheetml/2006/main" count="95" uniqueCount="72">
  <si>
    <t>High risk</t>
  </si>
  <si>
    <t>0-49%</t>
  </si>
  <si>
    <t>Med Risk</t>
  </si>
  <si>
    <t>50-84%</t>
  </si>
  <si>
    <t>Low risk</t>
  </si>
  <si>
    <t>85-100 %</t>
  </si>
  <si>
    <t>RAM</t>
  </si>
  <si>
    <t>Over all Risk</t>
  </si>
  <si>
    <t>%</t>
  </si>
  <si>
    <t xml:space="preserve">L3 Scoring </t>
  </si>
  <si>
    <t>Section scores</t>
  </si>
  <si>
    <t>Indivsual scores</t>
  </si>
  <si>
    <t>Mandatory action</t>
  </si>
  <si>
    <t xml:space="preserve">Scoring </t>
  </si>
  <si>
    <t xml:space="preserve">Comments </t>
  </si>
  <si>
    <t xml:space="preserve">Status </t>
  </si>
  <si>
    <t>Requriment</t>
  </si>
  <si>
    <t>No.</t>
  </si>
  <si>
    <t>* Verification of compliance to requirements and procedures in processes.</t>
  </si>
  <si>
    <t>Name &amp; Ref. Ind.</t>
  </si>
  <si>
    <t>Area Supervisor:</t>
  </si>
  <si>
    <t>Inspection Team:</t>
  </si>
  <si>
    <t>Contractor Name:</t>
  </si>
  <si>
    <t>Inspection Location:</t>
  </si>
  <si>
    <t xml:space="preserve">Inspection Date: </t>
  </si>
  <si>
    <t>Scope:</t>
  </si>
  <si>
    <t>Related Document:</t>
  </si>
  <si>
    <t xml:space="preserve">Inspector (Lead): </t>
  </si>
  <si>
    <t>Inspection Title:</t>
  </si>
  <si>
    <t>NO</t>
  </si>
  <si>
    <t>YES</t>
  </si>
  <si>
    <t>No IVMS critical event reported in last 12 months</t>
  </si>
  <si>
    <t>STATUS</t>
  </si>
  <si>
    <t>YES/NO</t>
  </si>
  <si>
    <t>How / What to check</t>
  </si>
  <si>
    <t xml:space="preserve">Assurance on </t>
  </si>
  <si>
    <t>Sr No.</t>
  </si>
  <si>
    <t>Guardrails and handrails are secured.</t>
  </si>
  <si>
    <t>There is no lateral gaps in guardrails except for access and egress.</t>
  </si>
  <si>
    <t>Evidence of Inspection done by the authorised person is in place.</t>
  </si>
  <si>
    <t xml:space="preserve">SP-1257 Work at height &amp; access </t>
  </si>
  <si>
    <t>Inspections are taking place and recorded.</t>
  </si>
  <si>
    <t>Sample 5 Scaffolder to demonstrate evidence of training achievement (Scaffolder Card).</t>
  </si>
  <si>
    <t>Scaffold Tagging System for all scaffolds is implemented, sample 2 area.</t>
  </si>
  <si>
    <t>Falling Objects Protection are in place.</t>
  </si>
  <si>
    <t>Barriers and warning signs to identify the danger areas are installed.</t>
  </si>
  <si>
    <t>There is no opening on the platform or/and between the boards.</t>
  </si>
  <si>
    <t xml:space="preserve">Housekeeping is maintained on the platforms at all times. </t>
  </si>
  <si>
    <t>Rescue plan of scaffolding activity in place and materials are available at site and scaffolders trained to use it.</t>
  </si>
  <si>
    <t>Rescue equipment available at the workplace and maintained in good order.</t>
  </si>
  <si>
    <t>Scaffolders trained in its use, sample 3 scaffolders to check their knowledge.</t>
  </si>
  <si>
    <t>Hazards of working at height identified in Risk Assessment, check the knowledge of 5 worker involved in such activity.</t>
  </si>
  <si>
    <t xml:space="preserve">Controls of working at height hazards identified in Risk Assessment, check 5 controls implemented at site. </t>
  </si>
  <si>
    <t>Damaged or Defective Equipment are removed from use and placed in quarantine area.</t>
  </si>
  <si>
    <t>No damaged or defective equipment in use with working at height activities.</t>
  </si>
  <si>
    <t>Designated area of Damaged or Defective Equipment clearly identified and/or labelled ‘Do not use’.</t>
  </si>
  <si>
    <t>Fall protection installed for any heights above 300mm.</t>
  </si>
  <si>
    <t>All operatives using Personal Fall Protection Equipment (PFPE) trained in their use. Equipment is inspected. Sample 5 worker involved.</t>
  </si>
  <si>
    <t>Inspection taking place minimum  every 7 days , sample 2 area.</t>
  </si>
  <si>
    <t>Scaffolding working platforms and constituent parts are as per the minimum requirements.</t>
  </si>
  <si>
    <t>Scaffolding working platforms inspected and records in place.</t>
  </si>
  <si>
    <t>Scaffolders are taking precaution to avoid falling objects.</t>
  </si>
  <si>
    <t>Drill conducted to test Rescue Plan as stated in risk assessment and/or method statement.</t>
  </si>
  <si>
    <t>Control measures related to  potential fall areas (Work at Height) identified  in Risk Assessment.</t>
  </si>
  <si>
    <r>
      <rPr>
        <b/>
        <sz val="11"/>
        <rFont val="Arial"/>
        <family val="2"/>
      </rPr>
      <t xml:space="preserve">To check </t>
    </r>
    <r>
      <rPr>
        <sz val="11"/>
        <rFont val="Arial"/>
        <family val="2"/>
      </rPr>
      <t xml:space="preserve">the awareness of working at heights and subsequent site of potential fall areas and the control measures are stated in Risk Assessment and implemented at site.
</t>
    </r>
  </si>
  <si>
    <t>Staff working on Scaffolding are trained.</t>
  </si>
  <si>
    <t>L3 Score</t>
  </si>
  <si>
    <t>SCORE</t>
  </si>
  <si>
    <r>
      <rPr>
        <b/>
        <sz val="10"/>
        <rFont val="Arial"/>
        <family val="2"/>
      </rPr>
      <t>Over all Risk</t>
    </r>
    <r>
      <rPr>
        <b/>
        <sz val="9"/>
        <rFont val="Arial"/>
        <family val="2"/>
      </rPr>
      <t xml:space="preserve">
Non compliance to 1 critical requriment</t>
    </r>
  </si>
  <si>
    <t>Contract Number:</t>
  </si>
  <si>
    <t>SP-1257 Work at hight &amp; Access- Level 3 Assurance (Inspection)</t>
  </si>
  <si>
    <t>Work at hight &amp;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</si>
</sst>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DE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3" fillId="0" borderId="0" xfId="1" applyFont="1"/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/>
    <xf numFmtId="0" fontId="3" fillId="2" borderId="5" xfId="1" applyFont="1" applyFill="1" applyBorder="1"/>
    <xf numFmtId="0" fontId="3" fillId="4" borderId="4" xfId="1" applyFont="1" applyFill="1" applyBorder="1"/>
    <xf numFmtId="0" fontId="3" fillId="4" borderId="5" xfId="1" applyFont="1" applyFill="1" applyBorder="1"/>
    <xf numFmtId="0" fontId="3" fillId="5" borderId="7" xfId="1" applyFont="1" applyFill="1" applyBorder="1"/>
    <xf numFmtId="0" fontId="3" fillId="5" borderId="8" xfId="1" applyFont="1" applyFill="1" applyBorder="1"/>
    <xf numFmtId="0" fontId="3" fillId="6" borderId="10" xfId="1" applyFont="1" applyFill="1" applyBorder="1" applyAlignment="1">
      <alignment horizontal="center" vertical="center"/>
    </xf>
    <xf numFmtId="1" fontId="3" fillId="6" borderId="1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0" xfId="1" applyFont="1"/>
    <xf numFmtId="0" fontId="11" fillId="13" borderId="11" xfId="1" applyFont="1" applyFill="1" applyBorder="1" applyAlignment="1">
      <alignment horizontal="center" vertical="center" wrapText="1"/>
    </xf>
    <xf numFmtId="0" fontId="12" fillId="0" borderId="0" xfId="1" applyFont="1"/>
    <xf numFmtId="0" fontId="16" fillId="0" borderId="0" xfId="1" applyFont="1"/>
    <xf numFmtId="0" fontId="5" fillId="4" borderId="16" xfId="1" applyFont="1" applyFill="1" applyBorder="1" applyAlignment="1">
      <alignment horizontal="center" vertical="center"/>
    </xf>
    <xf numFmtId="0" fontId="3" fillId="8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/>
    </xf>
    <xf numFmtId="0" fontId="3" fillId="8" borderId="32" xfId="1" applyFont="1" applyFill="1" applyBorder="1" applyAlignment="1">
      <alignment horizontal="center" vertical="center"/>
    </xf>
    <xf numFmtId="0" fontId="3" fillId="8" borderId="32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Fill="1"/>
    <xf numFmtId="0" fontId="2" fillId="0" borderId="0" xfId="1" applyFont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8" borderId="4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/>
    </xf>
    <xf numFmtId="0" fontId="7" fillId="0" borderId="16" xfId="1" applyFont="1" applyBorder="1" applyAlignment="1" applyProtection="1">
      <alignment vertical="center"/>
      <protection locked="0"/>
    </xf>
    <xf numFmtId="0" fontId="1" fillId="0" borderId="25" xfId="1" applyBorder="1"/>
    <xf numFmtId="0" fontId="7" fillId="0" borderId="40" xfId="1" applyFont="1" applyBorder="1" applyAlignment="1" applyProtection="1">
      <alignment vertical="center"/>
      <protection locked="0"/>
    </xf>
    <xf numFmtId="0" fontId="6" fillId="0" borderId="42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1" fillId="0" borderId="20" xfId="1" applyBorder="1"/>
    <xf numFmtId="0" fontId="6" fillId="0" borderId="22" xfId="1" applyFont="1" applyBorder="1" applyAlignment="1" applyProtection="1">
      <alignment vertical="center"/>
      <protection locked="0"/>
    </xf>
    <xf numFmtId="0" fontId="6" fillId="0" borderId="20" xfId="1" applyFont="1" applyBorder="1" applyAlignment="1" applyProtection="1">
      <alignment vertical="center"/>
      <protection locked="0"/>
    </xf>
    <xf numFmtId="0" fontId="6" fillId="0" borderId="18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4" fillId="6" borderId="3" xfId="1" applyFont="1" applyFill="1" applyBorder="1" applyAlignment="1">
      <alignment horizontal="left" vertical="center" wrapText="1"/>
    </xf>
    <xf numFmtId="0" fontId="10" fillId="13" borderId="40" xfId="1" applyFont="1" applyFill="1" applyBorder="1" applyAlignment="1">
      <alignment horizontal="center" vertical="center"/>
    </xf>
    <xf numFmtId="0" fontId="13" fillId="13" borderId="40" xfId="1" applyFont="1" applyFill="1" applyBorder="1" applyAlignment="1">
      <alignment horizontal="left" vertical="center" wrapText="1"/>
    </xf>
    <xf numFmtId="0" fontId="15" fillId="13" borderId="40" xfId="1" applyFont="1" applyFill="1" applyBorder="1"/>
    <xf numFmtId="0" fontId="15" fillId="13" borderId="40" xfId="1" applyFont="1" applyFill="1" applyBorder="1" applyAlignment="1">
      <alignment horizontal="left"/>
    </xf>
    <xf numFmtId="0" fontId="15" fillId="13" borderId="10" xfId="1" applyFont="1" applyFill="1" applyBorder="1"/>
    <xf numFmtId="0" fontId="15" fillId="12" borderId="11" xfId="1" applyFont="1" applyFill="1" applyBorder="1"/>
    <xf numFmtId="0" fontId="15" fillId="13" borderId="29" xfId="1" applyFont="1" applyFill="1" applyBorder="1"/>
    <xf numFmtId="0" fontId="1" fillId="6" borderId="9" xfId="1" applyFont="1" applyFill="1" applyBorder="1" applyAlignment="1">
      <alignment vertical="center" wrapText="1"/>
    </xf>
    <xf numFmtId="0" fontId="12" fillId="12" borderId="7" xfId="1" applyFont="1" applyFill="1" applyBorder="1" applyAlignment="1">
      <alignment vertical="center" wrapText="1"/>
    </xf>
    <xf numFmtId="0" fontId="1" fillId="6" borderId="6" xfId="1" applyFont="1" applyFill="1" applyBorder="1" applyAlignment="1">
      <alignment vertical="center" wrapText="1"/>
    </xf>
    <xf numFmtId="0" fontId="12" fillId="12" borderId="45" xfId="1" applyFont="1" applyFill="1" applyBorder="1" applyAlignment="1">
      <alignment vertical="center" wrapText="1"/>
    </xf>
    <xf numFmtId="0" fontId="12" fillId="12" borderId="4" xfId="1" applyFont="1" applyFill="1" applyBorder="1" applyAlignment="1">
      <alignment vertical="center" wrapText="1"/>
    </xf>
    <xf numFmtId="0" fontId="1" fillId="6" borderId="3" xfId="1" applyFont="1" applyFill="1" applyBorder="1" applyAlignment="1">
      <alignment vertical="center" wrapText="1"/>
    </xf>
    <xf numFmtId="0" fontId="12" fillId="12" borderId="34" xfId="1" applyFont="1" applyFill="1" applyBorder="1" applyAlignment="1">
      <alignment vertical="center" wrapText="1"/>
    </xf>
    <xf numFmtId="0" fontId="1" fillId="13" borderId="9" xfId="1" applyFont="1" applyFill="1" applyBorder="1" applyAlignment="1">
      <alignment vertical="center" wrapText="1"/>
    </xf>
    <xf numFmtId="0" fontId="1" fillId="13" borderId="6" xfId="1" applyFont="1" applyFill="1" applyBorder="1" applyAlignment="1">
      <alignment vertical="center" wrapText="1"/>
    </xf>
    <xf numFmtId="0" fontId="1" fillId="13" borderId="3" xfId="1" applyFont="1" applyFill="1" applyBorder="1" applyAlignment="1">
      <alignment vertical="center" wrapText="1"/>
    </xf>
    <xf numFmtId="0" fontId="12" fillId="12" borderId="1" xfId="1" applyFont="1" applyFill="1" applyBorder="1" applyAlignment="1">
      <alignment vertical="center" wrapText="1"/>
    </xf>
    <xf numFmtId="0" fontId="11" fillId="13" borderId="42" xfId="1" applyFont="1" applyFill="1" applyBorder="1" applyAlignment="1">
      <alignment horizontal="center" vertical="center" wrapText="1"/>
    </xf>
    <xf numFmtId="0" fontId="1" fillId="13" borderId="10" xfId="1" applyFont="1" applyFill="1" applyBorder="1" applyAlignment="1">
      <alignment vertical="center" wrapText="1"/>
    </xf>
    <xf numFmtId="0" fontId="1" fillId="6" borderId="9" xfId="1" applyFont="1" applyFill="1" applyBorder="1" applyAlignment="1">
      <alignment horizontal="left" vertical="center" wrapText="1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8" fillId="10" borderId="0" xfId="1" applyFont="1" applyFill="1" applyAlignment="1" applyProtection="1">
      <alignment horizontal="left" vertical="center" wrapText="1"/>
    </xf>
    <xf numFmtId="0" fontId="7" fillId="9" borderId="9" xfId="1" applyFont="1" applyFill="1" applyBorder="1" applyAlignment="1" applyProtection="1">
      <alignment vertical="center"/>
    </xf>
    <xf numFmtId="0" fontId="7" fillId="3" borderId="9" xfId="1" applyFont="1" applyFill="1" applyBorder="1" applyAlignment="1" applyProtection="1">
      <alignment vertical="center"/>
    </xf>
    <xf numFmtId="0" fontId="2" fillId="3" borderId="7" xfId="1" applyFont="1" applyFill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2" fillId="0" borderId="0" xfId="1" applyFont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top"/>
    </xf>
    <xf numFmtId="0" fontId="5" fillId="8" borderId="11" xfId="1" applyFont="1" applyFill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left" vertical="top" wrapText="1"/>
    </xf>
    <xf numFmtId="0" fontId="2" fillId="0" borderId="4" xfId="1" applyFont="1" applyBorder="1" applyAlignment="1" applyProtection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</xf>
    <xf numFmtId="0" fontId="3" fillId="0" borderId="0" xfId="1" applyFont="1" applyProtection="1"/>
    <xf numFmtId="0" fontId="6" fillId="0" borderId="41" xfId="1" applyFont="1" applyFill="1" applyBorder="1" applyAlignment="1" applyProtection="1">
      <alignment vertical="center"/>
    </xf>
    <xf numFmtId="0" fontId="2" fillId="0" borderId="41" xfId="1" applyFont="1" applyBorder="1" applyAlignment="1" applyProtection="1">
      <alignment vertical="center"/>
    </xf>
    <xf numFmtId="0" fontId="6" fillId="0" borderId="41" xfId="1" applyFont="1" applyBorder="1" applyAlignment="1" applyProtection="1">
      <alignment vertical="center"/>
    </xf>
    <xf numFmtId="0" fontId="1" fillId="12" borderId="11" xfId="1" applyFont="1" applyFill="1" applyBorder="1" applyAlignment="1">
      <alignment vertical="center" wrapText="1"/>
    </xf>
    <xf numFmtId="0" fontId="7" fillId="0" borderId="43" xfId="1" applyFont="1" applyBorder="1" applyAlignment="1" applyProtection="1">
      <alignment vertical="center" wrapText="1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11" fillId="13" borderId="29" xfId="1" applyFont="1" applyFill="1" applyBorder="1" applyAlignment="1">
      <alignment horizontal="center" vertical="center" wrapText="1"/>
    </xf>
    <xf numFmtId="0" fontId="11" fillId="13" borderId="24" xfId="1" applyFont="1" applyFill="1" applyBorder="1" applyAlignment="1">
      <alignment horizontal="center" vertical="center" wrapText="1"/>
    </xf>
    <xf numFmtId="0" fontId="11" fillId="13" borderId="26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4" fillId="4" borderId="40" xfId="1" applyFont="1" applyFill="1" applyBorder="1" applyAlignment="1">
      <alignment horizontal="center" vertical="center"/>
    </xf>
    <xf numFmtId="0" fontId="13" fillId="6" borderId="40" xfId="1" applyFont="1" applyFill="1" applyBorder="1" applyAlignment="1">
      <alignment horizontal="left" vertical="center" wrapText="1"/>
    </xf>
    <xf numFmtId="0" fontId="11" fillId="6" borderId="29" xfId="1" applyFont="1" applyFill="1" applyBorder="1" applyAlignment="1">
      <alignment horizontal="center" vertical="center" wrapText="1"/>
    </xf>
    <xf numFmtId="0" fontId="11" fillId="6" borderId="24" xfId="1" applyFont="1" applyFill="1" applyBorder="1" applyAlignment="1">
      <alignment horizontal="center" vertical="center" wrapText="1"/>
    </xf>
    <xf numFmtId="0" fontId="11" fillId="6" borderId="26" xfId="1" applyFont="1" applyFill="1" applyBorder="1" applyAlignment="1">
      <alignment horizontal="center" vertical="center" wrapText="1"/>
    </xf>
    <xf numFmtId="0" fontId="11" fillId="13" borderId="36" xfId="1" applyFont="1" applyFill="1" applyBorder="1" applyAlignment="1">
      <alignment horizontal="center" vertical="center" wrapText="1"/>
    </xf>
    <xf numFmtId="0" fontId="11" fillId="13" borderId="37" xfId="1" applyFont="1" applyFill="1" applyBorder="1" applyAlignment="1">
      <alignment horizontal="center" vertical="center" wrapText="1"/>
    </xf>
    <xf numFmtId="0" fontId="11" fillId="13" borderId="38" xfId="1" applyFont="1" applyFill="1" applyBorder="1" applyAlignment="1">
      <alignment horizontal="center" vertical="center" wrapText="1"/>
    </xf>
    <xf numFmtId="0" fontId="13" fillId="13" borderId="40" xfId="1" applyFont="1" applyFill="1" applyBorder="1" applyAlignment="1">
      <alignment horizontal="left" vertical="center" wrapText="1"/>
    </xf>
    <xf numFmtId="0" fontId="11" fillId="6" borderId="36" xfId="1" applyFont="1" applyFill="1" applyBorder="1" applyAlignment="1">
      <alignment horizontal="center" vertical="center" wrapText="1"/>
    </xf>
    <xf numFmtId="0" fontId="11" fillId="6" borderId="37" xfId="1" applyFont="1" applyFill="1" applyBorder="1" applyAlignment="1">
      <alignment horizontal="center" vertical="center" wrapText="1"/>
    </xf>
    <xf numFmtId="0" fontId="11" fillId="6" borderId="38" xfId="1" applyFont="1" applyFill="1" applyBorder="1" applyAlignment="1">
      <alignment horizontal="center" vertical="center" wrapText="1"/>
    </xf>
    <xf numFmtId="0" fontId="10" fillId="6" borderId="40" xfId="1" applyFont="1" applyFill="1" applyBorder="1" applyAlignment="1">
      <alignment horizontal="center" vertical="center"/>
    </xf>
    <xf numFmtId="0" fontId="11" fillId="6" borderId="25" xfId="1" applyFont="1" applyFill="1" applyBorder="1" applyAlignment="1">
      <alignment horizontal="center" vertical="center" wrapText="1"/>
    </xf>
    <xf numFmtId="0" fontId="11" fillId="6" borderId="18" xfId="1" applyFont="1" applyFill="1" applyBorder="1" applyAlignment="1">
      <alignment horizontal="center" vertical="center" wrapText="1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/>
    </xf>
    <xf numFmtId="0" fontId="7" fillId="0" borderId="17" xfId="1" applyFont="1" applyBorder="1" applyAlignment="1" applyProtection="1">
      <alignment vertical="center"/>
    </xf>
    <xf numFmtId="0" fontId="3" fillId="8" borderId="39" xfId="1" applyFont="1" applyFill="1" applyBorder="1" applyAlignment="1">
      <alignment horizontal="center" vertical="center" wrapText="1"/>
    </xf>
    <xf numFmtId="0" fontId="3" fillId="8" borderId="3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7" borderId="14" xfId="1" applyFont="1" applyFill="1" applyBorder="1" applyAlignment="1">
      <alignment horizontal="left" vertical="center" wrapText="1"/>
    </xf>
    <xf numFmtId="0" fontId="2" fillId="7" borderId="5" xfId="1" applyFont="1" applyFill="1" applyBorder="1" applyAlignment="1">
      <alignment horizontal="left" vertical="center" wrapText="1"/>
    </xf>
    <xf numFmtId="0" fontId="9" fillId="11" borderId="31" xfId="1" applyFont="1" applyFill="1" applyBorder="1" applyAlignment="1" applyProtection="1">
      <alignment horizontal="center" vertical="center" wrapText="1"/>
    </xf>
    <xf numFmtId="0" fontId="9" fillId="11" borderId="30" xfId="1" applyFont="1" applyFill="1" applyBorder="1" applyAlignment="1" applyProtection="1">
      <alignment horizontal="center" vertical="center" wrapText="1"/>
    </xf>
    <xf numFmtId="0" fontId="9" fillId="11" borderId="29" xfId="1" applyFont="1" applyFill="1" applyBorder="1" applyAlignment="1" applyProtection="1">
      <alignment horizontal="center" vertical="center" wrapText="1"/>
    </xf>
    <xf numFmtId="0" fontId="9" fillId="11" borderId="28" xfId="1" applyFont="1" applyFill="1" applyBorder="1" applyAlignment="1" applyProtection="1">
      <alignment horizontal="center" vertical="center" wrapText="1"/>
    </xf>
    <xf numFmtId="0" fontId="9" fillId="11" borderId="27" xfId="1" applyFont="1" applyFill="1" applyBorder="1" applyAlignment="1" applyProtection="1">
      <alignment horizontal="center" vertical="center" wrapText="1"/>
    </xf>
    <xf numFmtId="0" fontId="9" fillId="11" borderId="26" xfId="1" applyFont="1" applyFill="1" applyBorder="1" applyAlignment="1" applyProtection="1">
      <alignment horizontal="center" vertical="center" wrapText="1"/>
    </xf>
    <xf numFmtId="0" fontId="3" fillId="9" borderId="8" xfId="1" applyFont="1" applyFill="1" applyBorder="1" applyAlignment="1" applyProtection="1">
      <alignment horizontal="center" vertical="center"/>
    </xf>
    <xf numFmtId="0" fontId="2" fillId="9" borderId="7" xfId="1" applyFont="1" applyFill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7" fillId="0" borderId="19" xfId="1" applyFont="1" applyBorder="1" applyAlignment="1" applyProtection="1">
      <alignment horizontal="left" vertical="center"/>
    </xf>
    <xf numFmtId="0" fontId="7" fillId="0" borderId="23" xfId="1" applyFont="1" applyBorder="1" applyAlignment="1" applyProtection="1">
      <alignment horizontal="left" vertical="center"/>
    </xf>
    <xf numFmtId="0" fontId="2" fillId="0" borderId="44" xfId="1" applyFont="1" applyBorder="1" applyAlignment="1" applyProtection="1">
      <alignment horizontal="left" vertical="center" wrapText="1"/>
    </xf>
    <xf numFmtId="0" fontId="2" fillId="0" borderId="35" xfId="1" applyFont="1" applyBorder="1" applyAlignment="1" applyProtection="1">
      <alignment horizontal="left" vertical="center" wrapText="1"/>
    </xf>
    <xf numFmtId="0" fontId="2" fillId="0" borderId="45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7" borderId="12" xfId="1" applyFont="1" applyFill="1" applyBorder="1" applyAlignment="1">
      <alignment horizontal="left" vertical="center" wrapText="1"/>
    </xf>
    <xf numFmtId="0" fontId="2" fillId="7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72E1F516-5500-4D5A-A173-FB7525E7019F}"/>
  </cellStyles>
  <dxfs count="11">
    <dxf>
      <font>
        <color theme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-0.49998474074526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95251</xdr:rowOff>
    </xdr:from>
    <xdr:to>
      <xdr:col>8</xdr:col>
      <xdr:colOff>499241</xdr:colOff>
      <xdr:row>28</xdr:row>
      <xdr:rowOff>72258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39397-799F-40A7-BDF3-BB04EE0EEB0D}"/>
            </a:ext>
          </a:extLst>
        </xdr:cNvPr>
        <xdr:cNvSpPr txBox="1"/>
      </xdr:nvSpPr>
      <xdr:spPr>
        <a:xfrm>
          <a:off x="104772" y="95251"/>
          <a:ext cx="5271269" cy="44220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INFORMATION:</a:t>
          </a:r>
          <a:br>
            <a:rPr lang="en-US" sz="1600"/>
          </a:br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1- Fill in sheet 2-Checks      only. </a:t>
          </a:r>
          <a:b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b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2- Sheet (Final L3 Report) is formulated and protected.</a:t>
          </a:r>
          <a:b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3- Critical (Go-No-Go) requirements are highlighted in</a:t>
          </a:r>
          <a:b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4- In tab "2- Checks" Hover over column cells to see reference is made available, for more references refer back to relevant Specification/Procedure.</a:t>
          </a:r>
        </a:p>
        <a:p>
          <a:endParaRPr lang="en-US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5- Result of L3 assurance is auto assessed following this Risk assessment matrix (RAM)"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600">
            <a:effectLst/>
          </a:endParaRPr>
        </a:p>
      </xdr:txBody>
    </xdr:sp>
    <xdr:clientData/>
  </xdr:twoCellAnchor>
  <xdr:oneCellAnchor>
    <xdr:from>
      <xdr:col>3</xdr:col>
      <xdr:colOff>356913</xdr:colOff>
      <xdr:row>2</xdr:row>
      <xdr:rowOff>106198</xdr:rowOff>
    </xdr:from>
    <xdr:ext cx="182289" cy="177800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244003AB-AE09-46F9-A7A1-F9C7E33C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85713" y="423698"/>
          <a:ext cx="182289" cy="177800"/>
        </a:xfrm>
        <a:prstGeom prst="rect">
          <a:avLst/>
        </a:prstGeom>
      </xdr:spPr>
    </xdr:pic>
    <xdr:clientData/>
  </xdr:oneCellAnchor>
  <xdr:twoCellAnchor>
    <xdr:from>
      <xdr:col>7</xdr:col>
      <xdr:colOff>437515</xdr:colOff>
      <xdr:row>8</xdr:row>
      <xdr:rowOff>62865</xdr:rowOff>
    </xdr:from>
    <xdr:to>
      <xdr:col>8</xdr:col>
      <xdr:colOff>502920</xdr:colOff>
      <xdr:row>9</xdr:row>
      <xdr:rowOff>137160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81CD77-7CAD-4715-87BA-0CDC5F2EC5D9}"/>
            </a:ext>
          </a:extLst>
        </xdr:cNvPr>
        <xdr:cNvSpPr txBox="1"/>
      </xdr:nvSpPr>
      <xdr:spPr>
        <a:xfrm>
          <a:off x="4651375" y="1403985"/>
          <a:ext cx="667385" cy="24193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YELLOW</a:t>
          </a:r>
        </a:p>
      </xdr:txBody>
    </xdr:sp>
    <xdr:clientData/>
  </xdr:twoCellAnchor>
  <xdr:twoCellAnchor editAs="oneCell">
    <xdr:from>
      <xdr:col>0</xdr:col>
      <xdr:colOff>307972</xdr:colOff>
      <xdr:row>21</xdr:row>
      <xdr:rowOff>114301</xdr:rowOff>
    </xdr:from>
    <xdr:to>
      <xdr:col>8</xdr:col>
      <xdr:colOff>98662</xdr:colOff>
      <xdr:row>27</xdr:row>
      <xdr:rowOff>38146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C5C812-000F-46D3-9364-9D4FB1AB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972" y="3448051"/>
          <a:ext cx="4667490" cy="876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846741</xdr:colOff>
      <xdr:row>7</xdr:row>
      <xdr:rowOff>0</xdr:rowOff>
    </xdr:from>
    <xdr:ext cx="208608" cy="210207"/>
    <xdr:pic>
      <xdr:nvPicPr>
        <xdr:cNvPr id="2" name="Graphic 1" descr="Star">
          <a:extLst>
            <a:ext uri="{FF2B5EF4-FFF2-40B4-BE49-F238E27FC236}">
              <a16:creationId xmlns:a16="http://schemas.microsoft.com/office/drawing/2014/main" id="{F9C70AFD-C178-410A-A88D-D1D40BD1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59791" y="0"/>
          <a:ext cx="208608" cy="210207"/>
        </a:xfrm>
        <a:prstGeom prst="rect">
          <a:avLst/>
        </a:prstGeom>
      </xdr:spPr>
    </xdr:pic>
    <xdr:clientData/>
  </xdr:oneCellAnchor>
  <xdr:oneCellAnchor>
    <xdr:from>
      <xdr:col>3</xdr:col>
      <xdr:colOff>619125</xdr:colOff>
      <xdr:row>7</xdr:row>
      <xdr:rowOff>0</xdr:rowOff>
    </xdr:from>
    <xdr:ext cx="169151" cy="170447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B2C9E0A2-3424-4ED6-A129-1207F7F4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5225" y="0"/>
          <a:ext cx="169151" cy="170447"/>
        </a:xfrm>
        <a:prstGeom prst="rect">
          <a:avLst/>
        </a:prstGeom>
      </xdr:spPr>
    </xdr:pic>
    <xdr:clientData/>
  </xdr:oneCellAnchor>
  <xdr:twoCellAnchor>
    <xdr:from>
      <xdr:col>5</xdr:col>
      <xdr:colOff>2857500</xdr:colOff>
      <xdr:row>0</xdr:row>
      <xdr:rowOff>85902</xdr:rowOff>
    </xdr:from>
    <xdr:to>
      <xdr:col>6</xdr:col>
      <xdr:colOff>278064</xdr:colOff>
      <xdr:row>5</xdr:row>
      <xdr:rowOff>91722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30A2CCD-7BA1-449C-A095-49BBEF34C9D2}"/>
            </a:ext>
          </a:extLst>
        </xdr:cNvPr>
        <xdr:cNvSpPr/>
      </xdr:nvSpPr>
      <xdr:spPr>
        <a:xfrm>
          <a:off x="11422944" y="85902"/>
          <a:ext cx="299231" cy="89482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310089</xdr:colOff>
      <xdr:row>2</xdr:row>
      <xdr:rowOff>37218</xdr:rowOff>
    </xdr:from>
    <xdr:ext cx="293914" cy="228600"/>
    <xdr:pic>
      <xdr:nvPicPr>
        <xdr:cNvPr id="5" name="Graphic 4" descr="Star">
          <a:extLst>
            <a:ext uri="{FF2B5EF4-FFF2-40B4-BE49-F238E27FC236}">
              <a16:creationId xmlns:a16="http://schemas.microsoft.com/office/drawing/2014/main" id="{63FF5B3F-4B07-4A03-BD8D-3F5F74713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54200" y="389996"/>
          <a:ext cx="293914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112712</xdr:rowOff>
    </xdr:from>
    <xdr:ext cx="257175" cy="244475"/>
    <xdr:pic>
      <xdr:nvPicPr>
        <xdr:cNvPr id="6" name="Graphic 5" descr="Star">
          <a:extLst>
            <a:ext uri="{FF2B5EF4-FFF2-40B4-BE49-F238E27FC236}">
              <a16:creationId xmlns:a16="http://schemas.microsoft.com/office/drawing/2014/main" id="{69B21280-7CD6-4EE4-A243-8D3461A6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68312"/>
          <a:ext cx="257175" cy="244475"/>
        </a:xfrm>
        <a:prstGeom prst="rect">
          <a:avLst/>
        </a:prstGeom>
      </xdr:spPr>
    </xdr:pic>
    <xdr:clientData/>
  </xdr:oneCellAnchor>
  <xdr:twoCellAnchor>
    <xdr:from>
      <xdr:col>0</xdr:col>
      <xdr:colOff>290158</xdr:colOff>
      <xdr:row>0</xdr:row>
      <xdr:rowOff>88195</xdr:rowOff>
    </xdr:from>
    <xdr:to>
      <xdr:col>1</xdr:col>
      <xdr:colOff>21165</xdr:colOff>
      <xdr:row>6</xdr:row>
      <xdr:rowOff>63501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45DBB0B8-A61D-4111-8227-0F2DF390DE82}"/>
            </a:ext>
          </a:extLst>
        </xdr:cNvPr>
        <xdr:cNvSpPr/>
      </xdr:nvSpPr>
      <xdr:spPr>
        <a:xfrm rot="10800000">
          <a:off x="290158" y="88195"/>
          <a:ext cx="337785" cy="104775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A3CE-3C9E-4BCE-826C-60E35E55AE5C}">
  <sheetPr>
    <tabColor rgb="FFFFFF00"/>
  </sheetPr>
  <dimension ref="A1"/>
  <sheetViews>
    <sheetView view="pageBreakPreview" topLeftCell="A7" zoomScaleNormal="100" zoomScaleSheetLayoutView="100" workbookViewId="0">
      <selection activeCell="J20" sqref="J20"/>
    </sheetView>
  </sheetViews>
  <sheetFormatPr defaultColWidth="8.77734375" defaultRowHeight="13.2" x14ac:dyDescent="0.25"/>
  <cols>
    <col min="1" max="16384" width="8.77734375" style="1"/>
  </cols>
  <sheetData/>
  <sheetProtection algorithmName="SHA-512" hashValue="X1WlqcMEfE+0Bge9uF2ahLOqKdCAOHGMsDhTYVtCaAHfY7v6GJ/g74o8x8KAvUYWeTxO8/sX+jGwcrks8Sx4WA==" saltValue="jrxmFxBkVtxopx6y6H+jv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1E7E-561D-4CDC-9A20-8D1C99EE8668}">
  <sheetPr codeName="Sheet6">
    <tabColor rgb="FFFF0000"/>
  </sheetPr>
  <dimension ref="A1:M28"/>
  <sheetViews>
    <sheetView tabSelected="1" zoomScale="90" zoomScaleNormal="90" workbookViewId="0">
      <pane ySplit="8" topLeftCell="A9" activePane="bottomLeft" state="frozen"/>
      <selection pane="bottomLeft" activeCell="B9" sqref="B9:B12"/>
    </sheetView>
  </sheetViews>
  <sheetFormatPr defaultColWidth="8.77734375" defaultRowHeight="13.2" x14ac:dyDescent="0.25"/>
  <cols>
    <col min="1" max="1" width="8.77734375" style="18"/>
    <col min="2" max="2" width="32.21875" style="1" customWidth="1"/>
    <col min="3" max="3" width="46.77734375" style="1" customWidth="1"/>
    <col min="4" max="4" width="13.44140625" style="36" customWidth="1"/>
    <col min="5" max="5" width="21.21875" style="1" customWidth="1"/>
    <col min="6" max="6" width="41.21875" style="1" customWidth="1"/>
    <col min="7" max="9" width="8.77734375" style="1"/>
    <col min="10" max="13" width="0" style="1" hidden="1" customWidth="1"/>
    <col min="14" max="16384" width="8.77734375" style="1"/>
  </cols>
  <sheetData>
    <row r="1" spans="1:13" ht="13.8" thickBot="1" x14ac:dyDescent="0.3">
      <c r="D1" s="1"/>
    </row>
    <row r="2" spans="1:13" ht="14.4" thickBot="1" x14ac:dyDescent="0.3">
      <c r="B2" s="46" t="s">
        <v>24</v>
      </c>
      <c r="C2" s="47"/>
      <c r="D2" s="1"/>
      <c r="E2" s="48" t="s">
        <v>27</v>
      </c>
      <c r="F2" s="49" t="s">
        <v>19</v>
      </c>
    </row>
    <row r="3" spans="1:13" ht="13.8" x14ac:dyDescent="0.25">
      <c r="B3" s="50" t="s">
        <v>23</v>
      </c>
      <c r="C3" s="51"/>
      <c r="D3" s="1"/>
      <c r="E3" s="99" t="s">
        <v>21</v>
      </c>
      <c r="F3" s="52" t="s">
        <v>19</v>
      </c>
    </row>
    <row r="4" spans="1:13" ht="13.8" x14ac:dyDescent="0.25">
      <c r="B4" s="50" t="s">
        <v>22</v>
      </c>
      <c r="C4" s="51"/>
      <c r="D4" s="1"/>
      <c r="E4" s="100"/>
      <c r="F4" s="53" t="s">
        <v>19</v>
      </c>
    </row>
    <row r="5" spans="1:13" ht="14.4" thickBot="1" x14ac:dyDescent="0.3">
      <c r="B5" s="50" t="s">
        <v>69</v>
      </c>
      <c r="C5" s="51"/>
      <c r="D5" s="1"/>
      <c r="E5" s="101"/>
      <c r="F5" s="54" t="s">
        <v>19</v>
      </c>
    </row>
    <row r="6" spans="1:13" ht="14.4" thickBot="1" x14ac:dyDescent="0.3">
      <c r="B6" s="55" t="s">
        <v>20</v>
      </c>
      <c r="C6" s="54" t="s">
        <v>19</v>
      </c>
      <c r="D6" s="1"/>
    </row>
    <row r="7" spans="1:13" ht="13.8" thickBot="1" x14ac:dyDescent="0.3">
      <c r="D7" s="1"/>
    </row>
    <row r="8" spans="1:13" s="21" customFormat="1" ht="16.2" thickBot="1" x14ac:dyDescent="0.35">
      <c r="A8" s="59" t="s">
        <v>36</v>
      </c>
      <c r="B8" s="60" t="s">
        <v>35</v>
      </c>
      <c r="C8" s="61" t="s">
        <v>34</v>
      </c>
      <c r="D8" s="62" t="s">
        <v>33</v>
      </c>
      <c r="E8" s="59" t="s">
        <v>32</v>
      </c>
      <c r="F8" s="63" t="s">
        <v>14</v>
      </c>
    </row>
    <row r="9" spans="1:13" ht="37.5" customHeight="1" thickBot="1" x14ac:dyDescent="0.3">
      <c r="A9" s="107">
        <v>1</v>
      </c>
      <c r="B9" s="108" t="s">
        <v>63</v>
      </c>
      <c r="C9" s="64" t="s">
        <v>51</v>
      </c>
      <c r="D9" s="65"/>
      <c r="E9" s="109" t="str">
        <f>_xlfn.IFS(D11="","Not checked",D9="","Not checked",D10="","Not checked",D12="","Not checked",D9="NO","NO",D11="NO","NO",D10="NO","NO",D12="NO","NO",D11="YES","YES",D9="YES","YES",D10="YES","YES",D12="YES","YES")</f>
        <v>Not checked</v>
      </c>
      <c r="F9" s="116"/>
    </row>
    <row r="10" spans="1:13" ht="27" thickBot="1" x14ac:dyDescent="0.3">
      <c r="A10" s="107"/>
      <c r="B10" s="108"/>
      <c r="C10" s="66" t="s">
        <v>52</v>
      </c>
      <c r="D10" s="67"/>
      <c r="E10" s="110"/>
      <c r="F10" s="117"/>
    </row>
    <row r="11" spans="1:13" ht="13.8" thickBot="1" x14ac:dyDescent="0.3">
      <c r="A11" s="107"/>
      <c r="B11" s="108"/>
      <c r="C11" s="66" t="s">
        <v>56</v>
      </c>
      <c r="D11" s="68"/>
      <c r="E11" s="110"/>
      <c r="F11" s="117"/>
      <c r="G11" s="20"/>
      <c r="K11" s="20" t="s">
        <v>30</v>
      </c>
      <c r="L11" s="20" t="s">
        <v>29</v>
      </c>
    </row>
    <row r="12" spans="1:13" ht="40.200000000000003" thickBot="1" x14ac:dyDescent="0.3">
      <c r="A12" s="107"/>
      <c r="B12" s="108"/>
      <c r="C12" s="69" t="s">
        <v>57</v>
      </c>
      <c r="D12" s="70"/>
      <c r="E12" s="111"/>
      <c r="F12" s="118"/>
      <c r="G12" s="20"/>
      <c r="K12" s="20"/>
      <c r="L12" s="20"/>
    </row>
    <row r="13" spans="1:13" ht="15.45" customHeight="1" thickBot="1" x14ac:dyDescent="0.3">
      <c r="A13" s="107">
        <v>2</v>
      </c>
      <c r="B13" s="115" t="s">
        <v>59</v>
      </c>
      <c r="C13" s="71" t="s">
        <v>37</v>
      </c>
      <c r="D13" s="65"/>
      <c r="E13" s="102" t="str">
        <f>_xlfn.IFS(D15="","Not checked",D14="","Not checked",D13="","Not checked",D13="NO","NO",D14="NO","NO",D15="NO","NO",D14="YES","YES",D13="YES","YES",D15="YES","YES")</f>
        <v>Not checked</v>
      </c>
      <c r="F13" s="112"/>
      <c r="K13" s="20" t="s">
        <v>30</v>
      </c>
      <c r="L13" s="20" t="s">
        <v>29</v>
      </c>
      <c r="M13" s="20" t="s">
        <v>31</v>
      </c>
    </row>
    <row r="14" spans="1:13" ht="27" thickBot="1" x14ac:dyDescent="0.3">
      <c r="A14" s="107"/>
      <c r="B14" s="115"/>
      <c r="C14" s="72" t="s">
        <v>38</v>
      </c>
      <c r="D14" s="68"/>
      <c r="E14" s="103"/>
      <c r="F14" s="113"/>
      <c r="K14" s="20"/>
      <c r="L14" s="20"/>
      <c r="M14" s="20"/>
    </row>
    <row r="15" spans="1:13" ht="27" thickBot="1" x14ac:dyDescent="0.3">
      <c r="A15" s="107"/>
      <c r="B15" s="115"/>
      <c r="C15" s="73" t="s">
        <v>47</v>
      </c>
      <c r="D15" s="74"/>
      <c r="E15" s="104"/>
      <c r="F15" s="114"/>
      <c r="K15" s="20"/>
      <c r="L15" s="20"/>
      <c r="M15" s="20"/>
    </row>
    <row r="16" spans="1:13" ht="27" thickBot="1" x14ac:dyDescent="0.3">
      <c r="A16" s="107">
        <v>3</v>
      </c>
      <c r="B16" s="108" t="s">
        <v>60</v>
      </c>
      <c r="C16" s="64" t="s">
        <v>39</v>
      </c>
      <c r="D16" s="65"/>
      <c r="E16" s="110" t="str">
        <f>_xlfn.IFS(D18="","Not checked",D16="","Not checked",D17="","Not checked",D19="","Not checked",D16="NO","NO",D18="NO","NO",D17="NO","NO",D19="NO","NO",D18="YES","YES",D16="YES","YES",D17="YES","YES",D19="YES","YES")</f>
        <v>Not checked</v>
      </c>
      <c r="F16" s="117"/>
    </row>
    <row r="17" spans="1:6" ht="27" thickBot="1" x14ac:dyDescent="0.3">
      <c r="A17" s="107"/>
      <c r="B17" s="108"/>
      <c r="C17" s="66" t="s">
        <v>58</v>
      </c>
      <c r="D17" s="68"/>
      <c r="E17" s="110"/>
      <c r="F17" s="117"/>
    </row>
    <row r="18" spans="1:6" ht="27" thickBot="1" x14ac:dyDescent="0.3">
      <c r="A18" s="107"/>
      <c r="B18" s="108"/>
      <c r="C18" s="66" t="s">
        <v>43</v>
      </c>
      <c r="D18" s="68"/>
      <c r="E18" s="110"/>
      <c r="F18" s="117"/>
    </row>
    <row r="19" spans="1:6" ht="15" customHeight="1" thickBot="1" x14ac:dyDescent="0.3">
      <c r="A19" s="107"/>
      <c r="B19" s="108"/>
      <c r="C19" s="69" t="s">
        <v>41</v>
      </c>
      <c r="D19" s="74"/>
      <c r="E19" s="111"/>
      <c r="F19" s="118"/>
    </row>
    <row r="20" spans="1:6" ht="31.8" thickBot="1" x14ac:dyDescent="0.3">
      <c r="A20" s="57">
        <v>4</v>
      </c>
      <c r="B20" s="58" t="s">
        <v>65</v>
      </c>
      <c r="C20" s="76" t="s">
        <v>42</v>
      </c>
      <c r="D20" s="98"/>
      <c r="E20" s="75" t="str">
        <f>_xlfn.IFS(D20="","Not checked",D20="NO","NO",D20="YES","YES")</f>
        <v>Not checked</v>
      </c>
      <c r="F20" s="19"/>
    </row>
    <row r="21" spans="1:6" ht="25.05" customHeight="1" thickBot="1" x14ac:dyDescent="0.3">
      <c r="A21" s="119">
        <v>5</v>
      </c>
      <c r="B21" s="108" t="s">
        <v>44</v>
      </c>
      <c r="C21" s="77" t="s">
        <v>45</v>
      </c>
      <c r="D21" s="65"/>
      <c r="E21" s="109" t="str">
        <f>_xlfn.IFS(D23="","Not checked",D22="","Not checked",D21="","Not checked",D21="NO","NO",D22="NO","NO",D23="NO","NO",D22="YES","YES",D21="YES","YES",D23="YES","YES")</f>
        <v>Not checked</v>
      </c>
      <c r="F21" s="116"/>
    </row>
    <row r="22" spans="1:6" ht="27" thickBot="1" x14ac:dyDescent="0.3">
      <c r="A22" s="119"/>
      <c r="B22" s="108"/>
      <c r="C22" s="66" t="s">
        <v>46</v>
      </c>
      <c r="D22" s="68"/>
      <c r="E22" s="110"/>
      <c r="F22" s="117"/>
    </row>
    <row r="23" spans="1:6" ht="13.05" customHeight="1" thickBot="1" x14ac:dyDescent="0.3">
      <c r="A23" s="119"/>
      <c r="B23" s="108"/>
      <c r="C23" s="69" t="s">
        <v>61</v>
      </c>
      <c r="D23" s="74"/>
      <c r="E23" s="110"/>
      <c r="F23" s="117"/>
    </row>
    <row r="24" spans="1:6" ht="27" thickBot="1" x14ac:dyDescent="0.3">
      <c r="A24" s="107">
        <v>6</v>
      </c>
      <c r="B24" s="115" t="s">
        <v>48</v>
      </c>
      <c r="C24" s="71" t="s">
        <v>62</v>
      </c>
      <c r="D24" s="65"/>
      <c r="E24" s="102" t="str">
        <f>_xlfn.IFS(D26="","Not checked",D25="","Not checked",D24="","Not checked",D24="NO","NO",D25="NO","NO",D26="NO","NO",D25="YES","YES",D24="YES","YES",D26="YES","YES")</f>
        <v>Not checked</v>
      </c>
      <c r="F24" s="112"/>
    </row>
    <row r="25" spans="1:6" ht="27" thickBot="1" x14ac:dyDescent="0.3">
      <c r="A25" s="107"/>
      <c r="B25" s="115"/>
      <c r="C25" s="72" t="s">
        <v>49</v>
      </c>
      <c r="D25" s="68"/>
      <c r="E25" s="103"/>
      <c r="F25" s="113"/>
    </row>
    <row r="26" spans="1:6" ht="27" thickBot="1" x14ac:dyDescent="0.3">
      <c r="A26" s="107"/>
      <c r="B26" s="115"/>
      <c r="C26" s="73" t="s">
        <v>50</v>
      </c>
      <c r="D26" s="74"/>
      <c r="E26" s="104"/>
      <c r="F26" s="114"/>
    </row>
    <row r="27" spans="1:6" ht="27" thickBot="1" x14ac:dyDescent="0.3">
      <c r="A27" s="119">
        <v>7</v>
      </c>
      <c r="B27" s="108" t="s">
        <v>53</v>
      </c>
      <c r="C27" s="64" t="s">
        <v>54</v>
      </c>
      <c r="D27" s="65"/>
      <c r="E27" s="120" t="str">
        <f>_xlfn.IFS(D27="","Not checked",D28="","Not checked",D27="NO","NO",D28="NO","NO",D27="YES","YES",D28="YES","YES")</f>
        <v>Not checked</v>
      </c>
      <c r="F27" s="105"/>
    </row>
    <row r="28" spans="1:6" ht="27" thickBot="1" x14ac:dyDescent="0.3">
      <c r="A28" s="119"/>
      <c r="B28" s="108"/>
      <c r="C28" s="69" t="s">
        <v>55</v>
      </c>
      <c r="D28" s="74"/>
      <c r="E28" s="121"/>
      <c r="F28" s="106"/>
    </row>
  </sheetData>
  <sheetProtection algorithmName="SHA-512" hashValue="CvQEuW8XgQnTpkmxlfgv9sCldgB0L6tATohGVQmgVG/FYVwwdU6CH72ls5MUJ1T7a0GOIdLRMTJ30CVNRGfCqQ==" saltValue="UKavRsYi6txOSyu1oX1qIQ==" spinCount="100000" sheet="1" autoFilter="0"/>
  <protectedRanges>
    <protectedRange sqref="F2:F5 C2:C6 D9:D28 F8:F28" name="Range1"/>
  </protectedRanges>
  <dataConsolidate link="1"/>
  <mergeCells count="25">
    <mergeCell ref="A24:A26"/>
    <mergeCell ref="A27:A28"/>
    <mergeCell ref="B27:B28"/>
    <mergeCell ref="E27:E28"/>
    <mergeCell ref="F16:F19"/>
    <mergeCell ref="F9:F12"/>
    <mergeCell ref="A21:A23"/>
    <mergeCell ref="B21:B23"/>
    <mergeCell ref="E21:E23"/>
    <mergeCell ref="E3:E5"/>
    <mergeCell ref="E24:E26"/>
    <mergeCell ref="F27:F28"/>
    <mergeCell ref="A9:A12"/>
    <mergeCell ref="B9:B12"/>
    <mergeCell ref="E9:E12"/>
    <mergeCell ref="F24:F26"/>
    <mergeCell ref="F13:F15"/>
    <mergeCell ref="B16:B19"/>
    <mergeCell ref="A16:A19"/>
    <mergeCell ref="A13:A15"/>
    <mergeCell ref="B13:B15"/>
    <mergeCell ref="E13:E15"/>
    <mergeCell ref="E16:E19"/>
    <mergeCell ref="B24:B26"/>
    <mergeCell ref="F21:F23"/>
  </mergeCells>
  <conditionalFormatting sqref="E20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E21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E24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E27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E9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E13">
    <cfRule type="iconSet" priority="23">
      <iconSet iconSet="3Symbols2">
        <cfvo type="percent" val="0"/>
        <cfvo type="percent" val="33"/>
        <cfvo type="percent" val="67"/>
      </iconSet>
    </cfRule>
  </conditionalFormatting>
  <dataValidations count="3">
    <dataValidation allowBlank="1" showInputMessage="1" showErrorMessage="1" promptTitle="Free text" prompt="Free text to put comments" sqref="F8" xr:uid="{6CE371F3-3590-4BF0-9E20-AC3F536FEA64}"/>
    <dataValidation allowBlank="1" showInputMessage="1" showErrorMessage="1" promptTitle="Drop down" prompt="Select from Drop down list" sqref="D8" xr:uid="{DD5BD58C-DE64-4A27-BE82-7D50FB235591}"/>
    <dataValidation type="list" allowBlank="1" showInputMessage="1" showErrorMessage="1" sqref="D9:D28" xr:uid="{ACB599E3-5162-408F-95FB-55F5A3F58F1C}">
      <formula1>$K$11:$L$11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8F8F-40A9-4484-B49C-EE521D1BDB90}">
  <sheetPr codeName="Sheet1">
    <tabColor rgb="FF92D050"/>
    <pageSetUpPr fitToPage="1"/>
  </sheetPr>
  <dimension ref="A1:K30"/>
  <sheetViews>
    <sheetView zoomScale="70" zoomScaleNormal="70" zoomScaleSheetLayoutView="85" workbookViewId="0">
      <selection activeCell="C15" sqref="C15:D15"/>
    </sheetView>
  </sheetViews>
  <sheetFormatPr defaultColWidth="8.77734375" defaultRowHeight="13.8" x14ac:dyDescent="0.25"/>
  <cols>
    <col min="1" max="1" width="6.5546875" style="2" customWidth="1"/>
    <col min="2" max="2" width="5.44140625" style="4" customWidth="1"/>
    <col min="3" max="3" width="21.77734375" style="5" bestFit="1" customWidth="1"/>
    <col min="4" max="4" width="41.77734375" style="2" customWidth="1"/>
    <col min="5" max="5" width="26.77734375" style="4" customWidth="1"/>
    <col min="6" max="6" width="23.44140625" style="3" customWidth="1"/>
    <col min="7" max="7" width="49.5546875" style="4" customWidth="1"/>
    <col min="8" max="8" width="14.109375" style="3" hidden="1" customWidth="1"/>
    <col min="9" max="9" width="32" style="88" bestFit="1" customWidth="1"/>
    <col min="10" max="10" width="16.44140625" style="2" hidden="1" customWidth="1"/>
    <col min="11" max="11" width="15.21875" style="2" hidden="1" customWidth="1"/>
    <col min="12" max="16384" width="8.77734375" style="2"/>
  </cols>
  <sheetData>
    <row r="1" spans="1:11" ht="14.4" thickBot="1" x14ac:dyDescent="0.3">
      <c r="C1" s="78"/>
      <c r="D1" s="79"/>
      <c r="E1" s="79"/>
      <c r="F1" s="79"/>
      <c r="G1" s="79"/>
      <c r="H1" s="79"/>
    </row>
    <row r="2" spans="1:11" ht="14.1" customHeight="1" x14ac:dyDescent="0.25">
      <c r="C2" s="78"/>
      <c r="D2" s="133" t="s">
        <v>70</v>
      </c>
      <c r="E2" s="134"/>
      <c r="F2" s="134"/>
      <c r="G2" s="135"/>
      <c r="H2" s="79"/>
    </row>
    <row r="3" spans="1:11" ht="15" customHeight="1" thickBot="1" x14ac:dyDescent="0.3">
      <c r="C3" s="78"/>
      <c r="D3" s="136"/>
      <c r="E3" s="137"/>
      <c r="F3" s="137"/>
      <c r="G3" s="138"/>
      <c r="H3" s="79"/>
    </row>
    <row r="4" spans="1:11" ht="14.1" customHeight="1" thickBot="1" x14ac:dyDescent="0.3">
      <c r="C4" s="78"/>
      <c r="D4" s="79"/>
      <c r="E4" s="79"/>
      <c r="F4" s="80"/>
      <c r="G4" s="79"/>
      <c r="H4" s="79"/>
    </row>
    <row r="5" spans="1:11" ht="21.75" customHeight="1" x14ac:dyDescent="0.25">
      <c r="C5" s="81" t="s">
        <v>28</v>
      </c>
      <c r="D5" s="139" t="s">
        <v>71</v>
      </c>
      <c r="E5" s="140"/>
      <c r="F5" s="82" t="s">
        <v>27</v>
      </c>
      <c r="G5" s="83" t="str">
        <f>'2- Checks'!F2</f>
        <v>Name &amp; Ref. Ind.</v>
      </c>
      <c r="H5" s="95"/>
      <c r="I5" s="89"/>
    </row>
    <row r="6" spans="1:11" ht="37.950000000000003" customHeight="1" x14ac:dyDescent="0.25">
      <c r="C6" s="84" t="s">
        <v>26</v>
      </c>
      <c r="D6" s="141" t="s">
        <v>40</v>
      </c>
      <c r="E6" s="142"/>
      <c r="F6" s="143" t="s">
        <v>25</v>
      </c>
      <c r="G6" s="146" t="s">
        <v>64</v>
      </c>
      <c r="H6" s="96"/>
      <c r="I6" s="89"/>
    </row>
    <row r="7" spans="1:11" ht="37.950000000000003" customHeight="1" x14ac:dyDescent="0.25">
      <c r="C7" s="84" t="s">
        <v>24</v>
      </c>
      <c r="D7" s="122">
        <f>'2- Checks'!C2</f>
        <v>0</v>
      </c>
      <c r="E7" s="123"/>
      <c r="F7" s="144"/>
      <c r="G7" s="147"/>
      <c r="H7" s="96"/>
      <c r="I7" s="89"/>
    </row>
    <row r="8" spans="1:11" ht="37.950000000000003" customHeight="1" x14ac:dyDescent="0.25">
      <c r="C8" s="84" t="s">
        <v>23</v>
      </c>
      <c r="D8" s="122">
        <f>'2- Checks'!C3</f>
        <v>0</v>
      </c>
      <c r="E8" s="123"/>
      <c r="F8" s="145"/>
      <c r="G8" s="148"/>
      <c r="H8" s="96"/>
      <c r="I8" s="89"/>
    </row>
    <row r="9" spans="1:11" x14ac:dyDescent="0.25">
      <c r="C9" s="84" t="s">
        <v>22</v>
      </c>
      <c r="D9" s="122">
        <f>'2- Checks'!C4</f>
        <v>0</v>
      </c>
      <c r="E9" s="123"/>
      <c r="F9" s="124" t="s">
        <v>21</v>
      </c>
      <c r="G9" s="85" t="str">
        <f>'2- Checks'!F3</f>
        <v>Name &amp; Ref. Ind.</v>
      </c>
      <c r="H9" s="97"/>
      <c r="I9" s="89"/>
    </row>
    <row r="10" spans="1:11" ht="14.1" customHeight="1" x14ac:dyDescent="0.25">
      <c r="C10" s="84" t="s">
        <v>69</v>
      </c>
      <c r="D10" s="122">
        <f>'2- Checks'!C5</f>
        <v>0</v>
      </c>
      <c r="E10" s="123"/>
      <c r="F10" s="125"/>
      <c r="G10" s="85" t="str">
        <f>'2- Checks'!F4</f>
        <v>Name &amp; Ref. Ind.</v>
      </c>
      <c r="H10" s="97"/>
      <c r="I10" s="89"/>
    </row>
    <row r="11" spans="1:11" ht="14.4" thickBot="1" x14ac:dyDescent="0.3">
      <c r="C11" s="86" t="s">
        <v>20</v>
      </c>
      <c r="D11" s="149" t="str">
        <f>'2- Checks'!C6</f>
        <v>Name &amp; Ref. Ind.</v>
      </c>
      <c r="E11" s="150"/>
      <c r="F11" s="126"/>
      <c r="G11" s="87" t="str">
        <f>'2- Checks'!F5</f>
        <v>Name &amp; Ref. Ind.</v>
      </c>
      <c r="H11" s="97"/>
      <c r="I11" s="89"/>
    </row>
    <row r="12" spans="1:11" x14ac:dyDescent="0.25">
      <c r="B12" s="3"/>
      <c r="C12" s="3"/>
      <c r="D12" s="17"/>
      <c r="E12" s="3"/>
      <c r="G12" s="3"/>
    </row>
    <row r="13" spans="1:11" ht="24" customHeight="1" thickBot="1" x14ac:dyDescent="0.3">
      <c r="A13" s="37"/>
      <c r="C13" s="129" t="s">
        <v>18</v>
      </c>
      <c r="D13" s="129"/>
      <c r="E13" s="129"/>
      <c r="F13" s="129"/>
      <c r="G13" s="129"/>
      <c r="H13" s="129"/>
    </row>
    <row r="14" spans="1:11" s="16" customFormat="1" ht="19.95" customHeight="1" thickBot="1" x14ac:dyDescent="0.35">
      <c r="A14" s="38"/>
      <c r="B14" s="40" t="s">
        <v>17</v>
      </c>
      <c r="C14" s="127" t="s">
        <v>16</v>
      </c>
      <c r="D14" s="128"/>
      <c r="E14" s="27" t="s">
        <v>15</v>
      </c>
      <c r="F14" s="128" t="s">
        <v>14</v>
      </c>
      <c r="G14" s="128"/>
      <c r="H14" s="26" t="s">
        <v>13</v>
      </c>
      <c r="I14" s="90" t="s">
        <v>12</v>
      </c>
      <c r="J14" s="16" t="s">
        <v>11</v>
      </c>
      <c r="K14" s="16" t="s">
        <v>10</v>
      </c>
    </row>
    <row r="15" spans="1:11" ht="46.05" customHeight="1" x14ac:dyDescent="0.25">
      <c r="A15" s="41"/>
      <c r="B15" s="22">
        <v>1</v>
      </c>
      <c r="C15" s="131" t="s">
        <v>63</v>
      </c>
      <c r="D15" s="132"/>
      <c r="E15" s="30" t="str">
        <f>'2- Checks'!E9</f>
        <v>Not checked</v>
      </c>
      <c r="F15" s="157">
        <f>'2- Checks'!F9</f>
        <v>0</v>
      </c>
      <c r="G15" s="157"/>
      <c r="H15" s="32" t="str">
        <f>IF(E15="YES","14.3","0")</f>
        <v>0</v>
      </c>
      <c r="I15" s="91" t="str">
        <f>IF(E15="NO","Critical requriment. 1- Immediate notification to management. 2-Report in PIM"," ")</f>
        <v xml:space="preserve"> </v>
      </c>
      <c r="J15" s="2" t="str">
        <f t="shared" ref="J15:J21" si="0">H15</f>
        <v>0</v>
      </c>
      <c r="K15" s="130">
        <f>((J15+J16+J17)/(23.1))</f>
        <v>0</v>
      </c>
    </row>
    <row r="16" spans="1:11" ht="46.05" customHeight="1" x14ac:dyDescent="0.25">
      <c r="A16" s="41"/>
      <c r="B16" s="24">
        <v>2</v>
      </c>
      <c r="C16" s="131" t="s">
        <v>59</v>
      </c>
      <c r="D16" s="132"/>
      <c r="E16" s="28" t="str">
        <f>'2- Checks'!E13</f>
        <v>Not checked</v>
      </c>
      <c r="F16" s="158">
        <f>'2- Checks'!F13</f>
        <v>0</v>
      </c>
      <c r="G16" s="158"/>
      <c r="H16" s="31" t="str">
        <f t="shared" ref="H16:H21" si="1">IF(E16="YES","14.3","0")</f>
        <v>0</v>
      </c>
      <c r="I16" s="92" t="str">
        <f>IF(E16="NO","Critical requriment. 1- Immediate notification to management. 2-Report in PIM"," ")</f>
        <v xml:space="preserve"> </v>
      </c>
      <c r="J16" s="2" t="str">
        <f t="shared" si="0"/>
        <v>0</v>
      </c>
      <c r="K16" s="130"/>
    </row>
    <row r="17" spans="1:11" ht="46.05" customHeight="1" x14ac:dyDescent="0.25">
      <c r="A17" s="41"/>
      <c r="B17" s="24">
        <v>3</v>
      </c>
      <c r="C17" s="131" t="s">
        <v>60</v>
      </c>
      <c r="D17" s="132"/>
      <c r="E17" s="31" t="str">
        <f>'2- Checks'!E16</f>
        <v>Not checked</v>
      </c>
      <c r="F17" s="158">
        <f>'2- Checks'!F16</f>
        <v>0</v>
      </c>
      <c r="G17" s="158"/>
      <c r="H17" s="31" t="str">
        <f t="shared" si="1"/>
        <v>0</v>
      </c>
      <c r="I17" s="92" t="str">
        <f>IF(E17="NO","Critical requriment. 1- Immediate notification to management. 2-Report in PIM"," ")</f>
        <v xml:space="preserve"> </v>
      </c>
      <c r="J17" s="2" t="str">
        <f t="shared" si="0"/>
        <v>0</v>
      </c>
      <c r="K17" s="130"/>
    </row>
    <row r="18" spans="1:11" ht="46.05" customHeight="1" x14ac:dyDescent="0.25">
      <c r="A18" s="41"/>
      <c r="B18" s="23">
        <v>4</v>
      </c>
      <c r="C18" s="131" t="s">
        <v>65</v>
      </c>
      <c r="D18" s="132"/>
      <c r="E18" s="28" t="str">
        <f>'2- Checks'!E20</f>
        <v>Not checked</v>
      </c>
      <c r="F18" s="158">
        <f>'2- Checks'!F20</f>
        <v>0</v>
      </c>
      <c r="G18" s="158"/>
      <c r="H18" s="31" t="str">
        <f t="shared" si="1"/>
        <v>0</v>
      </c>
      <c r="I18" s="92" t="str">
        <f>IF(E18="NO","Ensure corrective action taken. Reccommended to track actions in PIM"," ")</f>
        <v xml:space="preserve"> </v>
      </c>
      <c r="J18" s="2" t="str">
        <f t="shared" si="0"/>
        <v>0</v>
      </c>
      <c r="K18" s="130">
        <f>((J18+J19+J20)/(23.1))</f>
        <v>0</v>
      </c>
    </row>
    <row r="19" spans="1:11" ht="46.05" customHeight="1" x14ac:dyDescent="0.25">
      <c r="A19" s="41"/>
      <c r="B19" s="23">
        <v>5</v>
      </c>
      <c r="C19" s="131" t="s">
        <v>44</v>
      </c>
      <c r="D19" s="132"/>
      <c r="E19" s="28" t="str">
        <f>'2- Checks'!E21</f>
        <v>Not checked</v>
      </c>
      <c r="F19" s="158">
        <f>'2- Checks'!F21</f>
        <v>0</v>
      </c>
      <c r="G19" s="158"/>
      <c r="H19" s="31" t="str">
        <f t="shared" si="1"/>
        <v>0</v>
      </c>
      <c r="I19" s="92" t="str">
        <f>IF(E19="NO","Ensure corrective action taken. Reccommended to track actions in PIM"," ")</f>
        <v xml:space="preserve"> </v>
      </c>
      <c r="J19" s="2" t="str">
        <f t="shared" si="0"/>
        <v>0</v>
      </c>
      <c r="K19" s="130"/>
    </row>
    <row r="20" spans="1:11" ht="46.05" customHeight="1" x14ac:dyDescent="0.25">
      <c r="A20" s="41"/>
      <c r="B20" s="24">
        <v>6</v>
      </c>
      <c r="C20" s="131" t="s">
        <v>48</v>
      </c>
      <c r="D20" s="132"/>
      <c r="E20" s="28" t="str">
        <f>'2- Checks'!E24</f>
        <v>Not checked</v>
      </c>
      <c r="F20" s="158">
        <f>'2- Checks'!F24</f>
        <v>0</v>
      </c>
      <c r="G20" s="158"/>
      <c r="H20" s="31" t="str">
        <f t="shared" si="1"/>
        <v>0</v>
      </c>
      <c r="I20" s="92" t="str">
        <f>IF(E20="NO","Critical requriment. 1- Immediate notification to management. 2-Report in PIM"," ")</f>
        <v xml:space="preserve"> </v>
      </c>
      <c r="J20" s="2" t="str">
        <f t="shared" si="0"/>
        <v>0</v>
      </c>
      <c r="K20" s="130"/>
    </row>
    <row r="21" spans="1:11" ht="46.05" customHeight="1" thickBot="1" x14ac:dyDescent="0.3">
      <c r="A21" s="39"/>
      <c r="B21" s="25">
        <v>7</v>
      </c>
      <c r="C21" s="159" t="s">
        <v>53</v>
      </c>
      <c r="D21" s="160"/>
      <c r="E21" s="29" t="str">
        <f>'2- Checks'!E27</f>
        <v>Not checked</v>
      </c>
      <c r="F21" s="156">
        <f>'2- Checks'!F27</f>
        <v>0</v>
      </c>
      <c r="G21" s="156"/>
      <c r="H21" s="33" t="str">
        <f t="shared" si="1"/>
        <v>0</v>
      </c>
      <c r="I21" s="93" t="str">
        <f>IF(E21="NO","Ensure corrective action taken. Reccommended to track actions in PIM"," ")</f>
        <v xml:space="preserve"> </v>
      </c>
      <c r="J21" s="2" t="str">
        <f t="shared" si="0"/>
        <v>0</v>
      </c>
      <c r="K21" s="35"/>
    </row>
    <row r="22" spans="1:11" ht="14.4" thickBot="1" x14ac:dyDescent="0.3">
      <c r="A22" s="37"/>
    </row>
    <row r="23" spans="1:11" ht="15" hidden="1" customHeight="1" thickBot="1" x14ac:dyDescent="0.3">
      <c r="B23" s="6"/>
      <c r="C23" s="6"/>
      <c r="D23" s="6"/>
      <c r="E23" s="6"/>
      <c r="F23" s="6"/>
      <c r="G23" s="14" t="s">
        <v>9</v>
      </c>
      <c r="H23" s="15">
        <f>(H15+H16+H17+H18+H19+H20+H21)</f>
        <v>0</v>
      </c>
      <c r="I23" s="94" t="s">
        <v>8</v>
      </c>
    </row>
    <row r="24" spans="1:11" ht="14.25" customHeight="1" x14ac:dyDescent="0.25">
      <c r="B24" s="6"/>
      <c r="C24" s="6"/>
      <c r="D24" s="6"/>
      <c r="E24" s="154" t="s">
        <v>67</v>
      </c>
      <c r="F24" s="44" t="s">
        <v>7</v>
      </c>
      <c r="G24" s="45" t="str">
        <f>_xlfn.IFS(E15="NO","High",E16="NO","High",E17="NO","High",E20="NO","High",H23=0,"High",H23&lt;=49,"High",H23&lt;=84,"Med",H23&gt;=85,"Low",H23&lt;=85,"Low")</f>
        <v>High</v>
      </c>
      <c r="I24" s="94"/>
    </row>
    <row r="25" spans="1:11" ht="14.25" hidden="1" customHeight="1" thickBot="1" x14ac:dyDescent="0.3">
      <c r="B25" s="6"/>
      <c r="C25" s="6"/>
      <c r="D25" s="6"/>
      <c r="E25" s="155"/>
      <c r="F25" s="42" t="s">
        <v>66</v>
      </c>
      <c r="G25" s="43">
        <f>_xlfn.IFS(E15="NO","0",E16="NO","0",E17="NO","0",E20="NO","0",H23=H15+H16+H17+H18+H19+H20+H21,H23)</f>
        <v>0</v>
      </c>
      <c r="H25" s="34"/>
      <c r="I25" s="94" t="s">
        <v>8</v>
      </c>
    </row>
    <row r="26" spans="1:11" ht="14.25" customHeight="1" thickBot="1" x14ac:dyDescent="0.3">
      <c r="B26" s="6"/>
      <c r="C26" s="6"/>
      <c r="D26" s="6"/>
      <c r="E26" s="6"/>
      <c r="F26" s="6"/>
      <c r="G26" s="6"/>
      <c r="H26" s="6"/>
      <c r="I26" s="94"/>
    </row>
    <row r="27" spans="1:11" ht="14.25" customHeight="1" x14ac:dyDescent="0.25">
      <c r="B27" s="6"/>
      <c r="C27" s="6"/>
      <c r="D27" s="6"/>
      <c r="E27" s="151" t="s">
        <v>6</v>
      </c>
      <c r="F27" s="13" t="s">
        <v>5</v>
      </c>
      <c r="G27" s="12" t="s">
        <v>4</v>
      </c>
      <c r="H27" s="2"/>
      <c r="I27" s="94"/>
    </row>
    <row r="28" spans="1:11" ht="14.25" customHeight="1" x14ac:dyDescent="0.25">
      <c r="B28" s="6"/>
      <c r="C28" s="6"/>
      <c r="D28" s="6"/>
      <c r="E28" s="152"/>
      <c r="F28" s="11" t="s">
        <v>3</v>
      </c>
      <c r="G28" s="10" t="s">
        <v>2</v>
      </c>
      <c r="H28" s="2"/>
      <c r="I28" s="94"/>
    </row>
    <row r="29" spans="1:11" ht="14.25" customHeight="1" x14ac:dyDescent="0.25">
      <c r="B29" s="6"/>
      <c r="C29" s="6"/>
      <c r="D29" s="6"/>
      <c r="E29" s="152"/>
      <c r="F29" s="9" t="s">
        <v>1</v>
      </c>
      <c r="G29" s="8" t="s">
        <v>0</v>
      </c>
      <c r="H29" s="2"/>
      <c r="I29" s="94"/>
    </row>
    <row r="30" spans="1:11" ht="42.75" customHeight="1" thickBot="1" x14ac:dyDescent="0.3">
      <c r="B30" s="6"/>
      <c r="C30" s="6"/>
      <c r="D30" s="6"/>
      <c r="E30" s="153"/>
      <c r="F30" s="56" t="s">
        <v>68</v>
      </c>
      <c r="G30" s="7" t="s">
        <v>0</v>
      </c>
      <c r="H30" s="2"/>
      <c r="I30" s="94"/>
    </row>
  </sheetData>
  <sheetProtection algorithmName="SHA-512" hashValue="krF1k4hhAqQ+mht+tyAAz0ORZm5XjIW82/bmxutiqbWox0EaABVgJT3rp9Oau5yUrKuNaduLfOXEH7gMRLtorA==" saltValue="7Clu8yRdwHH4o7vpB5WDDw==" spinCount="100000" sheet="1"/>
  <mergeCells count="32">
    <mergeCell ref="C21:D21"/>
    <mergeCell ref="F20:G20"/>
    <mergeCell ref="E27:E30"/>
    <mergeCell ref="E24:E25"/>
    <mergeCell ref="F21:G21"/>
    <mergeCell ref="F15:G15"/>
    <mergeCell ref="F16:G16"/>
    <mergeCell ref="F17:G17"/>
    <mergeCell ref="F18:G18"/>
    <mergeCell ref="F19:G19"/>
    <mergeCell ref="D2:G3"/>
    <mergeCell ref="D5:E5"/>
    <mergeCell ref="D6:E6"/>
    <mergeCell ref="D7:E7"/>
    <mergeCell ref="D8:E8"/>
    <mergeCell ref="F6:F8"/>
    <mergeCell ref="G6:G8"/>
    <mergeCell ref="K15:K17"/>
    <mergeCell ref="K18:K20"/>
    <mergeCell ref="C15:D15"/>
    <mergeCell ref="C16:D16"/>
    <mergeCell ref="C17:D17"/>
    <mergeCell ref="C18:D18"/>
    <mergeCell ref="C19:D19"/>
    <mergeCell ref="C20:D20"/>
    <mergeCell ref="D9:E9"/>
    <mergeCell ref="F9:F11"/>
    <mergeCell ref="C14:D14"/>
    <mergeCell ref="F14:G14"/>
    <mergeCell ref="C13:H13"/>
    <mergeCell ref="D10:E10"/>
    <mergeCell ref="D11:E11"/>
  </mergeCells>
  <conditionalFormatting sqref="E15:E21">
    <cfRule type="containsText" dxfId="10" priority="10" operator="containsText" text="Not checked">
      <formula>NOT(ISERROR(SEARCH("Not checked",E15)))</formula>
    </cfRule>
    <cfRule type="containsText" dxfId="9" priority="12" operator="containsText" text="YES">
      <formula>NOT(ISERROR(SEARCH("YES",E15)))</formula>
    </cfRule>
  </conditionalFormatting>
  <conditionalFormatting sqref="E15:E21">
    <cfRule type="containsText" dxfId="8" priority="11" operator="containsText" text="NO">
      <formula>NOT(ISERROR(SEARCH("NO",E15)))</formula>
    </cfRule>
  </conditionalFormatting>
  <conditionalFormatting sqref="H15:H21">
    <cfRule type="expression" priority="9">
      <formula>"IF(D21=""YES"",""7.7"",""0"")"</formula>
    </cfRule>
  </conditionalFormatting>
  <conditionalFormatting sqref="I15:I21">
    <cfRule type="notContainsBlanks" dxfId="7" priority="13">
      <formula>LEN(TRIM(I15))&gt;0</formula>
    </cfRule>
  </conditionalFormatting>
  <conditionalFormatting sqref="H23">
    <cfRule type="cellIs" dxfId="6" priority="6" operator="between">
      <formula>84</formula>
      <formula>101</formula>
    </cfRule>
    <cfRule type="cellIs" dxfId="5" priority="7" operator="between">
      <formula>50</formula>
      <formula>84</formula>
    </cfRule>
    <cfRule type="cellIs" dxfId="4" priority="8" operator="between">
      <formula>0</formula>
      <formula>49</formula>
    </cfRule>
  </conditionalFormatting>
  <conditionalFormatting sqref="G24">
    <cfRule type="containsText" dxfId="3" priority="3" operator="containsText" text="High">
      <formula>NOT(ISERROR(SEARCH("High",G24)))</formula>
    </cfRule>
    <cfRule type="containsText" dxfId="2" priority="4" operator="containsText" text="Med">
      <formula>NOT(ISERROR(SEARCH("Med",G24)))</formula>
    </cfRule>
    <cfRule type="containsText" dxfId="1" priority="5" operator="containsText" text="Low">
      <formula>NOT(ISERROR(SEARCH("Low",G24)))</formula>
    </cfRule>
  </conditionalFormatting>
  <conditionalFormatting sqref="I16:I21">
    <cfRule type="containsText" priority="2" stopIfTrue="1" operator="containsText" text="Ensure corrective action taken. Reccommended to track actions in PIM">
      <formula>NOT(ISERROR(SEARCH("Ensure corrective action taken. Reccommended to track actions in PIM",I16)))</formula>
    </cfRule>
  </conditionalFormatting>
  <conditionalFormatting sqref="F15:G21">
    <cfRule type="cellIs" dxfId="0" priority="1" operator="between">
      <formula>0</formula>
      <formula>0</formula>
    </cfRule>
  </conditionalFormatting>
  <printOptions horizontalCentered="1"/>
  <pageMargins left="0.4" right="0.4" top="0.6" bottom="0.5" header="0.5" footer="0.25"/>
  <pageSetup paperSize="9" scale="88" orientation="landscape" horizontalDpi="4294967295" verticalDpi="4294967295" r:id="rId1"/>
  <headerFooter alignWithMargins="0">
    <oddHeader>&amp;CHSE Tracker</oddHeader>
    <oddFooter>&amp;C14/01/2019 V.03&amp;R&amp;"Trebuchet MS,Regular"&amp;8Page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yDate xmlns="4e08bec3-6e5c-4fb3-a2b0-951dae00c3f7">2026-12-30T20:00:00+00:00</ExpiryDate>
    <DocumentVersion xmlns="4e08bec3-6e5c-4fb3-a2b0-951dae00c3f7" xsi:nil="true"/>
    <ViewerType xmlns="4e08bec3-6e5c-4fb3-a2b0-951dae00c3f7">Default</ViewerType>
    <ProcessNo xmlns="4e08bec3-6e5c-4fb3-a2b0-951dae00c3f7">SP-1257-C-L3</ProcessNo>
    <ISORef xmlns="4e08bec3-6e5c-4fb3-a2b0-951dae00c3f7" xsi:nil="true"/>
    <RefIDURL xmlns="4e08bec3-6e5c-4fb3-a2b0-951dae00c3f7">SP-1257-C-L3</RefIDURL>
    <Levels xmlns="4e08bec3-6e5c-4fb3-a2b0-951dae00c3f7">L3</Levels>
    <DocTypeClassification xmlns="4e08bec3-6e5c-4fb3-a2b0-951dae00c3f7">Checklist</DocTypeClassification>
    <BackToHSEDocument xmlns="4e08bec3-6e5c-4fb3-a2b0-951dae00c3f7" xsi:nil="true"/>
    <vTitle xmlns="4e08bec3-6e5c-4fb3-a2b0-951dae00c3f7">HSE Specification - Work at Height &amp; Access</vTitle>
    <ProcessOwner xmlns="4e08bec3-6e5c-4fb3-a2b0-951dae00c3f7">MSEM - Corporate Health Safety &amp; Envirn Manager</ProcessOwner>
    <DateIssued xmlns="4e08bec3-6e5c-4fb3-a2b0-951dae00c3f7">2020-01-14T20:00:00+00:00</DateIssued>
    <HSESearchKeywords xmlns="4e08bec3-6e5c-4fb3-a2b0-951dae00c3f7" xsi:nil="true"/>
    <Category xmlns="4e08bec3-6e5c-4fb3-a2b0-951dae00c3f7" xsi:nil="true"/>
    <CMSDocsSecurityClassification xmlns="4e08bec3-6e5c-4fb3-a2b0-951dae00c3f7">Unrestricted</CMSDocsSecurityClassification>
    <ProcessAuthor xmlns="4e08bec3-6e5c-4fb3-a2b0-951dae00c3f7">Rashdi, Omran MSE124</ProcessAuthor>
    <ControlledDoc xmlns="4e08bec3-6e5c-4fb3-a2b0-951dae00c3f7">true</ControlledDoc>
    <IsPopUp xmlns="4e08bec3-6e5c-4fb3-a2b0-951dae00c3f7">false</IsPopUp>
    <DevelTeamName xmlns="4e08bec3-6e5c-4fb3-a2b0-951dae00c3f7" xsi:nil="true"/>
    <AlertUpdate xmlns="4e08bec3-6e5c-4fb3-a2b0-951dae00c3f7">
      <Url>https://hsedocs.pdo.com.om/_layouts/15/wrkstat.aspx?List=4e08bec3-6e5c-4fb3-a2b0-951dae00c3f7&amp;WorkflowInstanceName=8c52d853-0ae2-45fd-baeb-5382e4b8facb</Url>
      <Description>AlertUpdate</Description>
    </AlertUpdate>
    <Order0 xmlns="4e08bec3-6e5c-4fb3-a2b0-951dae00c3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7D1EE79E60344824E760B72401DCD" ma:contentTypeVersion="24" ma:contentTypeDescription="Create a new document." ma:contentTypeScope="" ma:versionID="6ff9f7d33ba1a101a7aa734237f058ef">
  <xsd:schema xmlns:xsd="http://www.w3.org/2001/XMLSchema" xmlns:xs="http://www.w3.org/2001/XMLSchema" xmlns:p="http://schemas.microsoft.com/office/2006/metadata/properties" xmlns:ns2="4e08bec3-6e5c-4fb3-a2b0-951dae00c3f7" xmlns:ns3="de9550f0-de3c-4272-a9da-276f7a4be8d9" targetNamespace="http://schemas.microsoft.com/office/2006/metadata/properties" ma:root="true" ma:fieldsID="4e3edfbcd136b0388c91a7d7d4c9e12d" ns2:_="" ns3:_="">
    <xsd:import namespace="4e08bec3-6e5c-4fb3-a2b0-951dae00c3f7"/>
    <xsd:import namespace="de9550f0-de3c-4272-a9da-276f7a4be8d9"/>
    <xsd:element name="properties">
      <xsd:complexType>
        <xsd:sequence>
          <xsd:element name="documentManagement">
            <xsd:complexType>
              <xsd:all>
                <xsd:element ref="ns2:vTitle" minOccurs="0"/>
                <xsd:element ref="ns2:Category" minOccurs="0"/>
                <xsd:element ref="ns2:RefIDURL" minOccurs="0"/>
                <xsd:element ref="ns2:BackToHSEDocument" minOccurs="0"/>
                <xsd:element ref="ns2:DevelTeamName" minOccurs="0"/>
                <xsd:element ref="ns2:ProcessOwner" minOccurs="0"/>
                <xsd:element ref="ns2:ProcessAuthor" minOccurs="0"/>
                <xsd:element ref="ns2:ISORef" minOccurs="0"/>
                <xsd:element ref="ns2:DateIssued" minOccurs="0"/>
                <xsd:element ref="ns2:ProcessNo" minOccurs="0"/>
                <xsd:element ref="ns2:DocumentVersion" minOccurs="0"/>
                <xsd:element ref="ns3:SharedWithUsers" minOccurs="0"/>
                <xsd:element ref="ns2:ControlledDoc" minOccurs="0"/>
                <xsd:element ref="ns2:IsPopUp" minOccurs="0"/>
                <xsd:element ref="ns2:CMSDocsSecurityClassification" minOccurs="0"/>
                <xsd:element ref="ns2:HSESearchKeywords" minOccurs="0"/>
                <xsd:element ref="ns2:ViewerType" minOccurs="0"/>
                <xsd:element ref="ns2:ExpiryDate" minOccurs="0"/>
                <xsd:element ref="ns2:DocTypeClassification" minOccurs="0"/>
                <xsd:element ref="ns2:Levels" minOccurs="0"/>
                <xsd:element ref="ns2:Order0" minOccurs="0"/>
                <xsd:element ref="ns2:Alert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bec3-6e5c-4fb3-a2b0-951dae00c3f7" elementFormDefault="qualified">
    <xsd:import namespace="http://schemas.microsoft.com/office/2006/documentManagement/types"/>
    <xsd:import namespace="http://schemas.microsoft.com/office/infopath/2007/PartnerControls"/>
    <xsd:element name="vTitle" ma:index="1" nillable="true" ma:displayName="vTitle" ma:internalName="vTitle">
      <xsd:simpleType>
        <xsd:restriction base="dms:Text">
          <xsd:maxLength value="255"/>
        </xsd:restriction>
      </xsd:simpleType>
    </xsd:element>
    <xsd:element name="Category" ma:index="3" nillable="true" ma:displayName="Category" ma:list="{b854a5c6-2105-49df-9694-9a26bb9e819a}" ma:internalName="Category" ma:showField="Title">
      <xsd:simpleType>
        <xsd:restriction base="dms:Lookup"/>
      </xsd:simpleType>
    </xsd:element>
    <xsd:element name="RefIDURL" ma:index="4" nillable="true" ma:displayName="RefIDURL" ma:internalName="RefIDURL">
      <xsd:simpleType>
        <xsd:restriction base="dms:Text">
          <xsd:maxLength value="255"/>
        </xsd:restriction>
      </xsd:simpleType>
    </xsd:element>
    <xsd:element name="BackToHSEDocument" ma:index="11" nillable="true" ma:displayName="BackToHSEDocument" ma:list="{4e08bec3-6e5c-4fb3-a2b0-951dae00c3f7}" ma:internalName="BackToHSEDocument" ma:showField="RefIDURL">
      <xsd:simpleType>
        <xsd:restriction base="dms:Lookup"/>
      </xsd:simpleType>
    </xsd:element>
    <xsd:element name="DevelTeamName" ma:index="12" nillable="true" ma:displayName="DevelTeamName" ma:internalName="DevelTeamName">
      <xsd:simpleType>
        <xsd:restriction base="dms:Text">
          <xsd:maxLength value="255"/>
        </xsd:restriction>
      </xsd:simpleType>
    </xsd:element>
    <xsd:element name="ProcessOwner" ma:index="13" nillable="true" ma:displayName="ProcessOwner" ma:internalName="ProcessOwner">
      <xsd:simpleType>
        <xsd:restriction base="dms:Text">
          <xsd:maxLength value="255"/>
        </xsd:restriction>
      </xsd:simpleType>
    </xsd:element>
    <xsd:element name="ProcessAuthor" ma:index="14" nillable="true" ma:displayName="ProcessAuthor" ma:internalName="ProcessAuthor">
      <xsd:simpleType>
        <xsd:restriction base="dms:Text">
          <xsd:maxLength value="255"/>
        </xsd:restriction>
      </xsd:simpleType>
    </xsd:element>
    <xsd:element name="ISORef" ma:index="15" nillable="true" ma:displayName="ISORef" ma:internalName="ISORef">
      <xsd:simpleType>
        <xsd:restriction base="dms:Text">
          <xsd:maxLength value="255"/>
        </xsd:restriction>
      </xsd:simpleType>
    </xsd:element>
    <xsd:element name="DateIssued" ma:index="16" nillable="true" ma:displayName="DateIssued" ma:format="DateOnly" ma:internalName="DateIssued">
      <xsd:simpleType>
        <xsd:restriction base="dms:DateTime"/>
      </xsd:simpleType>
    </xsd:element>
    <xsd:element name="ProcessNo" ma:index="17" nillable="true" ma:displayName="ProcessNo" ma:internalName="ProcessNo">
      <xsd:simpleType>
        <xsd:restriction base="dms:Text">
          <xsd:maxLength value="255"/>
        </xsd:restriction>
      </xsd:simpleType>
    </xsd:element>
    <xsd:element name="DocumentVersion" ma:index="18" nillable="true" ma:displayName="DocumentVersion" ma:internalName="DocumentVersion">
      <xsd:simpleType>
        <xsd:restriction base="dms:Text">
          <xsd:maxLength value="255"/>
        </xsd:restriction>
      </xsd:simpleType>
    </xsd:element>
    <xsd:element name="ControlledDoc" ma:index="20" nillable="true" ma:displayName="ControlledDoc" ma:default="1" ma:internalName="ControlledDoc">
      <xsd:simpleType>
        <xsd:restriction base="dms:Boolean"/>
      </xsd:simpleType>
    </xsd:element>
    <xsd:element name="IsPopUp" ma:index="21" nillable="true" ma:displayName="IsPopUp" ma:default="0" ma:internalName="IsPopUp">
      <xsd:simpleType>
        <xsd:restriction base="dms:Boolean"/>
      </xsd:simpleType>
    </xsd:element>
    <xsd:element name="CMSDocsSecurityClassification" ma:index="22" nillable="true" ma:displayName="CMSDocsSecurityClassification" ma:internalName="CMSDocsSecurityClassification">
      <xsd:simpleType>
        <xsd:restriction base="dms:Text">
          <xsd:maxLength value="255"/>
        </xsd:restriction>
      </xsd:simpleType>
    </xsd:element>
    <xsd:element name="HSESearchKeywords" ma:index="23" nillable="true" ma:displayName="HSESearchKeywords" ma:internalName="HSESearchKeywords">
      <xsd:simpleType>
        <xsd:restriction base="dms:Text">
          <xsd:maxLength value="255"/>
        </xsd:restriction>
      </xsd:simpleType>
    </xsd:element>
    <xsd:element name="ViewerType" ma:index="24" nillable="true" ma:displayName="ViewerType" ma:default="Custom" ma:internalName="ViewerType">
      <xsd:simpleType>
        <xsd:restriction base="dms:Text">
          <xsd:maxLength value="255"/>
        </xsd:restriction>
      </xsd:simpleType>
    </xsd:element>
    <xsd:element name="ExpiryDate" ma:index="25" nillable="true" ma:displayName="ExpiryDate" ma:format="DateOnly" ma:internalName="ExpiryDate">
      <xsd:simpleType>
        <xsd:restriction base="dms:DateTime"/>
      </xsd:simpleType>
    </xsd:element>
    <xsd:element name="DocTypeClassification" ma:index="27" nillable="true" ma:displayName="DocTypeClassification" ma:default="Default" ma:format="Dropdown" ma:internalName="DocTypeClassification">
      <xsd:simpleType>
        <xsd:restriction base="dms:Choice">
          <xsd:enumeration value="Default"/>
          <xsd:enumeration value="Checklist"/>
          <xsd:enumeration value="Template"/>
        </xsd:restriction>
      </xsd:simpleType>
    </xsd:element>
    <xsd:element name="Levels" ma:index="28" nillable="true" ma:displayName="Levels" ma:internalName="Levels">
      <xsd:simpleType>
        <xsd:restriction base="dms:Text">
          <xsd:maxLength value="255"/>
        </xsd:restriction>
      </xsd:simpleType>
    </xsd:element>
    <xsd:element name="Order0" ma:index="29" nillable="true" ma:displayName="Order" ma:internalName="Order0">
      <xsd:simpleType>
        <xsd:restriction base="dms:Number"/>
      </xsd:simpleType>
    </xsd:element>
    <xsd:element name="AlertUpdate" ma:index="30" nillable="true" ma:displayName="AlertUpdate" ma:internalName="AlertUpda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550f0-de3c-4272-a9da-276f7a4be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E9453-1C3E-4EAC-950C-A0462B2FD7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0C2A5-90D8-4245-AFCF-3FFBA153F994}">
  <ds:schemaRefs>
    <ds:schemaRef ds:uri="http://schemas.microsoft.com/office/2006/metadata/properties"/>
    <ds:schemaRef ds:uri="0ba4cfd4-b64c-479e-8fb1-117def0c940f"/>
    <ds:schemaRef ds:uri="7c28dda4-d0ca-4344-b6a5-ce3ac05cc92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892A4A-6E33-4EBD-8E8E-F52B4D207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2- Checks</vt:lpstr>
      <vt:lpstr>Final L3 Report</vt:lpstr>
      <vt:lpstr>'Final L3 Report'!Print_Area</vt:lpstr>
    </vt:vector>
  </TitlesOfParts>
  <Company>PDO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SP-1257-C-L3</dc:title>
  <dc:creator>Wahaibi, Sami MSE533</dc:creator>
  <cp:lastModifiedBy>Othmani, Adnan MSE531</cp:lastModifiedBy>
  <dcterms:created xsi:type="dcterms:W3CDTF">2021-04-20T09:35:36Z</dcterms:created>
  <dcterms:modified xsi:type="dcterms:W3CDTF">2021-07-25T09:31:27Z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0x010100C797D1EE79E60344824E760B72401DCD</vt:lpwstr>
  </property>
  <property fmtid="{D5CDD505-2E9C-101B-9397-08002B2CF9AE}" pid="3" name="DocumentType">
    <vt:lpwstr>391;#Specification|feb2ed4e-8938-419b-949f-e1a61b3dd284</vt:lpwstr>
  </property>
  <property fmtid="{D5CDD505-2E9C-101B-9397-08002B2CF9AE}" pid="4" name="CMSDepartment">
    <vt:lpwstr>491;#MSEM|6bf32c16-9aaf-4376-afa8-27e5e54a686a</vt:lpwstr>
  </property>
  <property fmtid="{D5CDD505-2E9C-101B-9397-08002B2CF9AE}" pid="5" name="Discipline">
    <vt:lpwstr>345;#HSE|44186c04-9fe2-400a-8fda-bf40bf3ac852</vt:lpwstr>
  </property>
</Properties>
</file>